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選ブロック" sheetId="227" r:id="rId1"/>
    <sheet name="Ｕ－８　Ａ・Ｂブロック星取表" sheetId="161" r:id="rId2"/>
    <sheet name="Ｕ－８　Ａ・Ｂ対戦表" sheetId="167" r:id="rId3"/>
    <sheet name="Ｕ－８　Ｃ・Ｄブロック星取表" sheetId="194" r:id="rId4"/>
    <sheet name="Ｕ－８　Ｃ・Ｄ対戦表" sheetId="195" r:id="rId5"/>
    <sheet name="Ｕ－８　Ｅ・Ｆブロック星取表" sheetId="196" r:id="rId6"/>
    <sheet name="Ｕ－８　Ｅ・Ｆ対戦表" sheetId="197" r:id="rId7"/>
    <sheet name="Ｕ－８　Ｇ・Ｈブロック星取表" sheetId="198" r:id="rId8"/>
    <sheet name="Ｕ－８　Ｇ・Ｈ対戦表" sheetId="199" r:id="rId9"/>
    <sheet name="Ｕ－１０　Ａ・Ｂブロック星取表" sheetId="200" r:id="rId10"/>
    <sheet name="Ｕ－１０　Ａ・Ｂ対戦表" sheetId="201" r:id="rId11"/>
    <sheet name="Ｕ－１０　Ｃ・Ｄブロック星取表" sheetId="208" r:id="rId12"/>
    <sheet name="Ｕ－１０　Ｃ・Ｄ対戦表" sheetId="209" r:id="rId13"/>
    <sheet name="Ｕ－１０　Ｅ・Ｆブロック星取表" sheetId="204" r:id="rId14"/>
    <sheet name="Ｕ－１０　Ｅ・Ｆ対戦表" sheetId="205" r:id="rId15"/>
    <sheet name="Ｕ－１０　Ｇ・Ｈブロック星取表" sheetId="210" r:id="rId16"/>
    <sheet name="Ｕ－１０　Ｇ・Ｈ対戦表" sheetId="211" r:id="rId17"/>
    <sheet name="Ｕ－１２　Ａ・Ｂブロック星取表" sheetId="212" r:id="rId18"/>
    <sheet name="Ｕ－１２　Ａ・Ｂ対戦表" sheetId="213" r:id="rId19"/>
    <sheet name="Ｕ－１２　Ｃ・Ｄブロック星取表" sheetId="220" r:id="rId20"/>
    <sheet name="Ｕ－１２　Ｃ・Ｄ対戦表" sheetId="221" r:id="rId21"/>
    <sheet name="Ｕ－１２　Ｅ・Ｆブロック星取表" sheetId="216" r:id="rId22"/>
    <sheet name="Ｕ－１２　Ｅ・Ｆ対戦表" sheetId="217" r:id="rId23"/>
    <sheet name="Ｕ－１２　Ｇ・Ｈブロック星取表" sheetId="222" r:id="rId24"/>
    <sheet name="Ｕ－１２　Ｇ・Ｈ対戦表" sheetId="223" r:id="rId25"/>
    <sheet name="Ｕ－８　決勝トーナメント表" sheetId="164" r:id="rId26"/>
    <sheet name="Ｕ－１０　決勝トーナメント表" sheetId="232" r:id="rId27"/>
    <sheet name="Ｕ－１２　決勝トーナメント表" sheetId="233" r:id="rId28"/>
  </sheets>
  <calcPr calcId="145621"/>
</workbook>
</file>

<file path=xl/calcChain.xml><?xml version="1.0" encoding="utf-8"?>
<calcChain xmlns="http://schemas.openxmlformats.org/spreadsheetml/2006/main">
  <c r="AM8" i="233" l="1"/>
  <c r="AM8" i="232"/>
  <c r="AM8" i="164"/>
  <c r="C23" i="223"/>
  <c r="D22" i="223"/>
  <c r="C23" i="217"/>
  <c r="D22" i="217"/>
  <c r="C22" i="221"/>
  <c r="D21" i="221"/>
  <c r="C22" i="213"/>
  <c r="D21" i="213"/>
  <c r="C23" i="205"/>
  <c r="D22" i="205"/>
  <c r="C24" i="209"/>
  <c r="D23" i="209"/>
  <c r="C23" i="201"/>
  <c r="D22" i="201"/>
  <c r="C23" i="199"/>
  <c r="D22" i="199"/>
  <c r="C23" i="197"/>
  <c r="D22" i="197"/>
  <c r="C23" i="195"/>
  <c r="D22" i="195"/>
  <c r="C23" i="167"/>
  <c r="D22" i="167"/>
  <c r="R3" i="222"/>
  <c r="R16" i="222"/>
  <c r="B3" i="222"/>
  <c r="B16" i="222"/>
  <c r="R3" i="216"/>
  <c r="R16" i="216"/>
  <c r="B3" i="216"/>
  <c r="B16" i="216"/>
  <c r="R3" i="220"/>
  <c r="R16" i="220"/>
  <c r="B3" i="220"/>
  <c r="B16" i="220"/>
  <c r="R3" i="212"/>
  <c r="R16" i="212"/>
  <c r="B3" i="212"/>
  <c r="B16" i="212"/>
  <c r="R3" i="204"/>
  <c r="R16" i="204"/>
  <c r="B3" i="204"/>
  <c r="B16" i="204"/>
  <c r="R3" i="208"/>
  <c r="R16" i="208"/>
  <c r="B3" i="208"/>
  <c r="B16" i="208"/>
  <c r="R3" i="200"/>
  <c r="R16" i="200"/>
  <c r="B3" i="200"/>
  <c r="B16" i="200"/>
  <c r="R3" i="198"/>
  <c r="R16" i="198"/>
  <c r="B3" i="198"/>
  <c r="B16" i="198"/>
  <c r="R3" i="196"/>
  <c r="R16" i="196"/>
  <c r="B3" i="196"/>
  <c r="B16" i="196"/>
  <c r="B3" i="194"/>
  <c r="B16" i="194"/>
  <c r="R3" i="194"/>
  <c r="R16" i="194"/>
  <c r="R17" i="161"/>
  <c r="B17" i="161"/>
  <c r="R4" i="161"/>
  <c r="B4" i="161"/>
  <c r="B3" i="161"/>
  <c r="B2" i="161"/>
  <c r="B2" i="194"/>
  <c r="B22" i="222"/>
  <c r="B24" i="222"/>
  <c r="H16" i="223"/>
  <c r="B26" i="222"/>
  <c r="D17" i="223"/>
  <c r="H19" i="223"/>
  <c r="J18" i="223"/>
  <c r="B20" i="222"/>
  <c r="H15" i="223"/>
  <c r="B18" i="222"/>
  <c r="D15" i="223"/>
  <c r="B9" i="222"/>
  <c r="D11" i="223"/>
  <c r="D26" i="223"/>
  <c r="B11" i="222"/>
  <c r="B13" i="222"/>
  <c r="B7" i="222"/>
  <c r="H10" i="223"/>
  <c r="B5" i="222"/>
  <c r="D10" i="223"/>
  <c r="B2" i="222"/>
  <c r="B2" i="223"/>
  <c r="B22" i="216"/>
  <c r="D16" i="217"/>
  <c r="I15" i="217"/>
  <c r="B24" i="216"/>
  <c r="L17" i="216"/>
  <c r="B26" i="216"/>
  <c r="D17" i="217"/>
  <c r="I16" i="217"/>
  <c r="B20" i="216"/>
  <c r="B18" i="216"/>
  <c r="B9" i="216"/>
  <c r="D11" i="217"/>
  <c r="D26" i="217"/>
  <c r="B11" i="216"/>
  <c r="H11" i="217"/>
  <c r="B13" i="216"/>
  <c r="O4" i="216"/>
  <c r="B7" i="216"/>
  <c r="B5" i="216"/>
  <c r="D10" i="217"/>
  <c r="B2" i="216"/>
  <c r="B2" i="217"/>
  <c r="B22" i="220"/>
  <c r="I17" i="220"/>
  <c r="B24" i="220"/>
  <c r="B26" i="220"/>
  <c r="B20" i="220"/>
  <c r="F17" i="220"/>
  <c r="B18" i="220"/>
  <c r="D16" i="221"/>
  <c r="H30" i="221"/>
  <c r="B9" i="220"/>
  <c r="D10" i="221"/>
  <c r="B11" i="220"/>
  <c r="B13" i="220"/>
  <c r="D11" i="221"/>
  <c r="B7" i="220"/>
  <c r="H9" i="221"/>
  <c r="B5" i="220"/>
  <c r="B2" i="220"/>
  <c r="B2" i="221"/>
  <c r="B22" i="212"/>
  <c r="I17" i="212"/>
  <c r="B24" i="212"/>
  <c r="L17" i="212"/>
  <c r="B26" i="212"/>
  <c r="D16" i="213"/>
  <c r="H30" i="213"/>
  <c r="B20" i="212"/>
  <c r="H14" i="213"/>
  <c r="D31" i="213"/>
  <c r="B18" i="212"/>
  <c r="C17" i="212"/>
  <c r="B9" i="212"/>
  <c r="D10" i="213"/>
  <c r="I9" i="213"/>
  <c r="B11" i="212"/>
  <c r="H10" i="213"/>
  <c r="D13" i="213"/>
  <c r="B13" i="212"/>
  <c r="D11" i="213"/>
  <c r="B7" i="212"/>
  <c r="H9" i="213"/>
  <c r="B5" i="212"/>
  <c r="C4" i="212"/>
  <c r="B2" i="212"/>
  <c r="B2" i="213"/>
  <c r="B22" i="210"/>
  <c r="I17" i="210"/>
  <c r="B24" i="210"/>
  <c r="H17" i="211"/>
  <c r="D20" i="211"/>
  <c r="B26" i="210"/>
  <c r="B20" i="210"/>
  <c r="H16" i="211"/>
  <c r="D35" i="211"/>
  <c r="I34" i="211"/>
  <c r="B18" i="210"/>
  <c r="D16" i="211"/>
  <c r="B9" i="210"/>
  <c r="D11" i="211"/>
  <c r="B11" i="210"/>
  <c r="H11" i="211"/>
  <c r="B13" i="210"/>
  <c r="D12" i="211"/>
  <c r="B7" i="210"/>
  <c r="H10" i="211"/>
  <c r="B5" i="210"/>
  <c r="D10" i="211"/>
  <c r="B2" i="210"/>
  <c r="B2" i="211"/>
  <c r="B22" i="204"/>
  <c r="D16" i="205"/>
  <c r="B24" i="204"/>
  <c r="H16" i="205"/>
  <c r="J15" i="205"/>
  <c r="B26" i="204"/>
  <c r="D17" i="205"/>
  <c r="B20" i="204"/>
  <c r="H15" i="205"/>
  <c r="B18" i="204"/>
  <c r="B9" i="204"/>
  <c r="D11" i="205"/>
  <c r="B11" i="204"/>
  <c r="L4" i="204"/>
  <c r="B13" i="204"/>
  <c r="D12" i="205"/>
  <c r="B7" i="204"/>
  <c r="H10" i="205"/>
  <c r="B5" i="204"/>
  <c r="D10" i="205"/>
  <c r="B2" i="204"/>
  <c r="B2" i="205"/>
  <c r="B22" i="208"/>
  <c r="B24" i="208"/>
  <c r="H17" i="209"/>
  <c r="J16" i="209"/>
  <c r="B26" i="208"/>
  <c r="B20" i="208"/>
  <c r="H16" i="209"/>
  <c r="B18" i="208"/>
  <c r="D16" i="209"/>
  <c r="B9" i="208"/>
  <c r="D11" i="209"/>
  <c r="B11" i="208"/>
  <c r="B13" i="208"/>
  <c r="D12" i="209"/>
  <c r="B7" i="208"/>
  <c r="H10" i="209"/>
  <c r="B5" i="208"/>
  <c r="C4" i="208"/>
  <c r="B2" i="208"/>
  <c r="B2" i="209"/>
  <c r="B22" i="200"/>
  <c r="I17" i="200"/>
  <c r="B24" i="200"/>
  <c r="H16" i="201"/>
  <c r="D19" i="201"/>
  <c r="B26" i="200"/>
  <c r="B20" i="200"/>
  <c r="F17" i="200"/>
  <c r="B18" i="200"/>
  <c r="B9" i="200"/>
  <c r="D11" i="201"/>
  <c r="B11" i="200"/>
  <c r="H11" i="201"/>
  <c r="B13" i="200"/>
  <c r="B7" i="200"/>
  <c r="H10" i="201"/>
  <c r="B2" i="200"/>
  <c r="B2" i="201"/>
  <c r="B5" i="200"/>
  <c r="C4" i="200"/>
  <c r="B22" i="198"/>
  <c r="D16" i="199"/>
  <c r="B24" i="198"/>
  <c r="H16" i="199"/>
  <c r="B26" i="198"/>
  <c r="D17" i="199"/>
  <c r="B20" i="198"/>
  <c r="F17" i="198"/>
  <c r="B18" i="198"/>
  <c r="D15" i="199"/>
  <c r="B9" i="198"/>
  <c r="B11" i="198"/>
  <c r="L4" i="198"/>
  <c r="B13" i="198"/>
  <c r="D12" i="199"/>
  <c r="H26" i="199"/>
  <c r="B7" i="198"/>
  <c r="H10" i="199"/>
  <c r="B5" i="198"/>
  <c r="C4" i="198"/>
  <c r="B22" i="196"/>
  <c r="D16" i="197"/>
  <c r="B24" i="196"/>
  <c r="H16" i="197"/>
  <c r="B26" i="196"/>
  <c r="O17" i="196"/>
  <c r="B20" i="196"/>
  <c r="H15" i="197"/>
  <c r="B18" i="196"/>
  <c r="D15" i="197"/>
  <c r="J16" i="197"/>
  <c r="B9" i="196"/>
  <c r="I4" i="196"/>
  <c r="B11" i="196"/>
  <c r="H11" i="197"/>
  <c r="J10" i="197"/>
  <c r="B13" i="196"/>
  <c r="B7" i="196"/>
  <c r="H10" i="197"/>
  <c r="B5" i="196"/>
  <c r="D10" i="197"/>
  <c r="B22" i="194"/>
  <c r="B24" i="194"/>
  <c r="L17" i="194"/>
  <c r="B26" i="194"/>
  <c r="H15" i="195"/>
  <c r="B20" i="194"/>
  <c r="H16" i="195"/>
  <c r="B18" i="194"/>
  <c r="D16" i="195"/>
  <c r="B9" i="194"/>
  <c r="B11" i="194"/>
  <c r="H11" i="195"/>
  <c r="J10" i="195"/>
  <c r="B13" i="194"/>
  <c r="B7" i="194"/>
  <c r="H10" i="195"/>
  <c r="B5" i="194"/>
  <c r="D10" i="195"/>
  <c r="B23" i="161"/>
  <c r="B25" i="161"/>
  <c r="H16" i="167"/>
  <c r="B27" i="161"/>
  <c r="O18" i="161"/>
  <c r="B21" i="161"/>
  <c r="H15" i="167"/>
  <c r="B19" i="161"/>
  <c r="D15" i="167"/>
  <c r="B10" i="161"/>
  <c r="D11" i="167"/>
  <c r="B12" i="161"/>
  <c r="H11" i="167"/>
  <c r="B14" i="161"/>
  <c r="O5" i="161"/>
  <c r="B8" i="161"/>
  <c r="H10" i="167"/>
  <c r="B6" i="161"/>
  <c r="C5" i="161"/>
  <c r="L26" i="222"/>
  <c r="I26" i="222"/>
  <c r="F26" i="222"/>
  <c r="C26" i="222"/>
  <c r="O18" i="222"/>
  <c r="Q25" i="222"/>
  <c r="O25" i="222"/>
  <c r="I24" i="222"/>
  <c r="L22" i="222"/>
  <c r="F24" i="222"/>
  <c r="L20" i="222"/>
  <c r="C24" i="222"/>
  <c r="V24" i="222"/>
  <c r="Q23" i="222"/>
  <c r="O23" i="222"/>
  <c r="N23" i="222"/>
  <c r="L23" i="222"/>
  <c r="F22" i="222"/>
  <c r="I20" i="222"/>
  <c r="C22" i="222"/>
  <c r="I18" i="222"/>
  <c r="Q21" i="222"/>
  <c r="O21" i="222"/>
  <c r="N21" i="222"/>
  <c r="L21" i="222"/>
  <c r="K21" i="222"/>
  <c r="I21" i="222"/>
  <c r="C20" i="222"/>
  <c r="Q19" i="222"/>
  <c r="O19" i="222"/>
  <c r="N19" i="222"/>
  <c r="L19" i="222"/>
  <c r="K19" i="222"/>
  <c r="I19" i="222"/>
  <c r="H19" i="222"/>
  <c r="F19" i="222"/>
  <c r="L18" i="222"/>
  <c r="L13" i="222"/>
  <c r="I13" i="222"/>
  <c r="O9" i="222"/>
  <c r="F13" i="222"/>
  <c r="O7" i="222"/>
  <c r="C13" i="222"/>
  <c r="O5" i="222"/>
  <c r="Q12" i="222"/>
  <c r="O12" i="222"/>
  <c r="I11" i="222"/>
  <c r="F11" i="222"/>
  <c r="L7" i="222"/>
  <c r="C11" i="222"/>
  <c r="Q10" i="222"/>
  <c r="O10" i="222"/>
  <c r="N10" i="222"/>
  <c r="L10" i="222"/>
  <c r="F9" i="222"/>
  <c r="C9" i="222"/>
  <c r="I5" i="222"/>
  <c r="Q8" i="222"/>
  <c r="O8" i="222"/>
  <c r="N8" i="222"/>
  <c r="L8" i="222"/>
  <c r="K8" i="222"/>
  <c r="I8" i="222"/>
  <c r="C7" i="222"/>
  <c r="F5" i="222"/>
  <c r="W5" i="222"/>
  <c r="Q6" i="222"/>
  <c r="O6" i="222"/>
  <c r="N6" i="222"/>
  <c r="L6" i="222"/>
  <c r="K6" i="222"/>
  <c r="I6" i="222"/>
  <c r="H6" i="222"/>
  <c r="F6" i="222"/>
  <c r="I4" i="220"/>
  <c r="L26" i="220"/>
  <c r="O24" i="220"/>
  <c r="I26" i="220"/>
  <c r="F26" i="220"/>
  <c r="O20" i="220"/>
  <c r="C26" i="220"/>
  <c r="T26" i="220"/>
  <c r="Q25" i="220"/>
  <c r="O25" i="220"/>
  <c r="I24" i="220"/>
  <c r="L22" i="220"/>
  <c r="F24" i="220"/>
  <c r="AA24" i="220"/>
  <c r="C24" i="220"/>
  <c r="Q23" i="220"/>
  <c r="O23" i="220"/>
  <c r="N23" i="220"/>
  <c r="L23" i="220"/>
  <c r="F22" i="220"/>
  <c r="I20" i="220"/>
  <c r="C22" i="220"/>
  <c r="V22" i="220"/>
  <c r="Q21" i="220"/>
  <c r="O21" i="220"/>
  <c r="N21" i="220"/>
  <c r="L21" i="220"/>
  <c r="K21" i="220"/>
  <c r="I21" i="220"/>
  <c r="C20" i="220"/>
  <c r="Q19" i="220"/>
  <c r="O19" i="220"/>
  <c r="N19" i="220"/>
  <c r="L19" i="220"/>
  <c r="K19" i="220"/>
  <c r="I19" i="220"/>
  <c r="H19" i="220"/>
  <c r="F19" i="220"/>
  <c r="L13" i="220"/>
  <c r="O11" i="220"/>
  <c r="I13" i="220"/>
  <c r="O9" i="220"/>
  <c r="F13" i="220"/>
  <c r="O7" i="220"/>
  <c r="C13" i="220"/>
  <c r="O5" i="220"/>
  <c r="Q12" i="220"/>
  <c r="O12" i="220"/>
  <c r="I11" i="220"/>
  <c r="L9" i="220"/>
  <c r="F11" i="220"/>
  <c r="L7" i="220"/>
  <c r="C11" i="220"/>
  <c r="L5" i="220"/>
  <c r="Q10" i="220"/>
  <c r="O10" i="220"/>
  <c r="N10" i="220"/>
  <c r="L10" i="220"/>
  <c r="F9" i="220"/>
  <c r="I7" i="220"/>
  <c r="C9" i="220"/>
  <c r="Q8" i="220"/>
  <c r="O8" i="220"/>
  <c r="N8" i="220"/>
  <c r="L8" i="220"/>
  <c r="K8" i="220"/>
  <c r="I8" i="220"/>
  <c r="C7" i="220"/>
  <c r="W7" i="220"/>
  <c r="Q6" i="220"/>
  <c r="O6" i="220"/>
  <c r="N6" i="220"/>
  <c r="L6" i="220"/>
  <c r="K6" i="220"/>
  <c r="I6" i="220"/>
  <c r="H6" i="220"/>
  <c r="F6" i="220"/>
  <c r="L26" i="216"/>
  <c r="O24" i="216"/>
  <c r="I26" i="216"/>
  <c r="F26" i="216"/>
  <c r="O20" i="216"/>
  <c r="C26" i="216"/>
  <c r="X26" i="216"/>
  <c r="Q25" i="216"/>
  <c r="O25" i="216"/>
  <c r="I24" i="216"/>
  <c r="L22" i="216"/>
  <c r="F24" i="216"/>
  <c r="C24" i="216"/>
  <c r="V24" i="216"/>
  <c r="Q23" i="216"/>
  <c r="O23" i="216"/>
  <c r="N23" i="216"/>
  <c r="L23" i="216"/>
  <c r="F22" i="216"/>
  <c r="C22" i="216"/>
  <c r="V22" i="216"/>
  <c r="Q21" i="216"/>
  <c r="O21" i="216"/>
  <c r="N21" i="216"/>
  <c r="L21" i="216"/>
  <c r="K21" i="216"/>
  <c r="I21" i="216"/>
  <c r="I20" i="216"/>
  <c r="C20" i="216"/>
  <c r="Q19" i="216"/>
  <c r="O19" i="216"/>
  <c r="N19" i="216"/>
  <c r="L19" i="216"/>
  <c r="K19" i="216"/>
  <c r="I19" i="216"/>
  <c r="H19" i="216"/>
  <c r="F19" i="216"/>
  <c r="L18" i="216"/>
  <c r="L13" i="216"/>
  <c r="O11" i="216"/>
  <c r="I13" i="216"/>
  <c r="F13" i="216"/>
  <c r="AA13" i="216"/>
  <c r="C13" i="216"/>
  <c r="O5" i="216"/>
  <c r="Q12" i="216"/>
  <c r="O12" i="216"/>
  <c r="I11" i="216"/>
  <c r="F11" i="216"/>
  <c r="U11" i="216"/>
  <c r="C11" i="216"/>
  <c r="Q10" i="216"/>
  <c r="O10" i="216"/>
  <c r="N10" i="216"/>
  <c r="L10" i="216"/>
  <c r="L9" i="216"/>
  <c r="R9" i="216"/>
  <c r="F9" i="216"/>
  <c r="I7" i="216"/>
  <c r="C9" i="216"/>
  <c r="Q8" i="216"/>
  <c r="O8" i="216"/>
  <c r="N8" i="216"/>
  <c r="L8" i="216"/>
  <c r="K8" i="216"/>
  <c r="I8" i="216"/>
  <c r="C7" i="216"/>
  <c r="U7" i="216"/>
  <c r="Q6" i="216"/>
  <c r="O6" i="216"/>
  <c r="N6" i="216"/>
  <c r="L6" i="216"/>
  <c r="K6" i="216"/>
  <c r="I6" i="216"/>
  <c r="H6" i="216"/>
  <c r="F6" i="216"/>
  <c r="L26" i="212"/>
  <c r="O24" i="212"/>
  <c r="S24" i="212"/>
  <c r="I26" i="212"/>
  <c r="O22" i="212"/>
  <c r="F26" i="212"/>
  <c r="O20" i="212"/>
  <c r="C26" i="212"/>
  <c r="AA26" i="212"/>
  <c r="Q25" i="212"/>
  <c r="O25" i="212"/>
  <c r="I24" i="212"/>
  <c r="L22" i="212"/>
  <c r="T22" i="212"/>
  <c r="F24" i="212"/>
  <c r="L20" i="212"/>
  <c r="C24" i="212"/>
  <c r="L18" i="212"/>
  <c r="Q23" i="212"/>
  <c r="O23" i="212"/>
  <c r="N23" i="212"/>
  <c r="L23" i="212"/>
  <c r="F22" i="212"/>
  <c r="I20" i="212"/>
  <c r="C22" i="212"/>
  <c r="Q21" i="212"/>
  <c r="O21" i="212"/>
  <c r="N21" i="212"/>
  <c r="L21" i="212"/>
  <c r="K21" i="212"/>
  <c r="I21" i="212"/>
  <c r="C20" i="212"/>
  <c r="AA20" i="212"/>
  <c r="Q19" i="212"/>
  <c r="O19" i="212"/>
  <c r="N19" i="212"/>
  <c r="L19" i="212"/>
  <c r="K19" i="212"/>
  <c r="I19" i="212"/>
  <c r="H19" i="212"/>
  <c r="F19" i="212"/>
  <c r="L13" i="212"/>
  <c r="O11" i="212"/>
  <c r="I13" i="212"/>
  <c r="F13" i="212"/>
  <c r="O7" i="212"/>
  <c r="C13" i="212"/>
  <c r="AA13" i="212"/>
  <c r="Q12" i="212"/>
  <c r="O12" i="212"/>
  <c r="I11" i="212"/>
  <c r="L9" i="212"/>
  <c r="F11" i="212"/>
  <c r="C11" i="212"/>
  <c r="Q10" i="212"/>
  <c r="O10" i="212"/>
  <c r="N10" i="212"/>
  <c r="L10" i="212"/>
  <c r="F9" i="212"/>
  <c r="I7" i="212"/>
  <c r="C9" i="212"/>
  <c r="Q8" i="212"/>
  <c r="O8" i="212"/>
  <c r="N8" i="212"/>
  <c r="L8" i="212"/>
  <c r="K8" i="212"/>
  <c r="I8" i="212"/>
  <c r="C7" i="212"/>
  <c r="Q6" i="212"/>
  <c r="O6" i="212"/>
  <c r="N6" i="212"/>
  <c r="L6" i="212"/>
  <c r="K6" i="212"/>
  <c r="I6" i="212"/>
  <c r="H6" i="212"/>
  <c r="F6" i="212"/>
  <c r="I5" i="212"/>
  <c r="L26" i="210"/>
  <c r="O24" i="210"/>
  <c r="I26" i="210"/>
  <c r="O22" i="210"/>
  <c r="F26" i="210"/>
  <c r="C26" i="210"/>
  <c r="U26" i="210"/>
  <c r="Q25" i="210"/>
  <c r="O25" i="210"/>
  <c r="I24" i="210"/>
  <c r="L22" i="210"/>
  <c r="F24" i="210"/>
  <c r="T24" i="210"/>
  <c r="C24" i="210"/>
  <c r="Q23" i="210"/>
  <c r="O23" i="210"/>
  <c r="N23" i="210"/>
  <c r="L23" i="210"/>
  <c r="F22" i="210"/>
  <c r="I20" i="210"/>
  <c r="C22" i="210"/>
  <c r="AA22" i="210"/>
  <c r="Q21" i="210"/>
  <c r="O21" i="210"/>
  <c r="N21" i="210"/>
  <c r="L21" i="210"/>
  <c r="K21" i="210"/>
  <c r="I21" i="210"/>
  <c r="O20" i="210"/>
  <c r="C20" i="210"/>
  <c r="W20" i="210"/>
  <c r="Q19" i="210"/>
  <c r="O19" i="210"/>
  <c r="N19" i="210"/>
  <c r="L19" i="210"/>
  <c r="K19" i="210"/>
  <c r="I19" i="210"/>
  <c r="H19" i="210"/>
  <c r="F19" i="210"/>
  <c r="L13" i="210"/>
  <c r="I13" i="210"/>
  <c r="X13" i="210"/>
  <c r="F13" i="210"/>
  <c r="O7" i="210"/>
  <c r="C13" i="210"/>
  <c r="O5" i="210"/>
  <c r="Q12" i="210"/>
  <c r="O12" i="210"/>
  <c r="I11" i="210"/>
  <c r="L9" i="210"/>
  <c r="F11" i="210"/>
  <c r="L7" i="210"/>
  <c r="C11" i="210"/>
  <c r="Q10" i="210"/>
  <c r="O10" i="210"/>
  <c r="N10" i="210"/>
  <c r="L10" i="210"/>
  <c r="F9" i="210"/>
  <c r="S9" i="210"/>
  <c r="C9" i="210"/>
  <c r="I5" i="210"/>
  <c r="Q8" i="210"/>
  <c r="O8" i="210"/>
  <c r="N8" i="210"/>
  <c r="L8" i="210"/>
  <c r="K8" i="210"/>
  <c r="I8" i="210"/>
  <c r="C7" i="210"/>
  <c r="F5" i="210"/>
  <c r="W5" i="210"/>
  <c r="Q6" i="210"/>
  <c r="O6" i="210"/>
  <c r="N6" i="210"/>
  <c r="L6" i="210"/>
  <c r="K6" i="210"/>
  <c r="I6" i="210"/>
  <c r="H6" i="210"/>
  <c r="F6" i="210"/>
  <c r="L26" i="208"/>
  <c r="O24" i="208"/>
  <c r="I26" i="208"/>
  <c r="O22" i="208"/>
  <c r="F26" i="208"/>
  <c r="O20" i="208"/>
  <c r="C26" i="208"/>
  <c r="S26" i="208"/>
  <c r="Q25" i="208"/>
  <c r="O25" i="208"/>
  <c r="I24" i="208"/>
  <c r="L22" i="208"/>
  <c r="F24" i="208"/>
  <c r="C24" i="208"/>
  <c r="W24" i="208"/>
  <c r="Q23" i="208"/>
  <c r="O23" i="208"/>
  <c r="N23" i="208"/>
  <c r="L23" i="208"/>
  <c r="F22" i="208"/>
  <c r="C22" i="208"/>
  <c r="Y22" i="208"/>
  <c r="Q21" i="208"/>
  <c r="O21" i="208"/>
  <c r="N21" i="208"/>
  <c r="L21" i="208"/>
  <c r="K21" i="208"/>
  <c r="I21" i="208"/>
  <c r="C20" i="208"/>
  <c r="X20" i="208"/>
  <c r="Q19" i="208"/>
  <c r="O19" i="208"/>
  <c r="N19" i="208"/>
  <c r="L19" i="208"/>
  <c r="K19" i="208"/>
  <c r="I19" i="208"/>
  <c r="H19" i="208"/>
  <c r="F19" i="208"/>
  <c r="L13" i="208"/>
  <c r="X13" i="208"/>
  <c r="I13" i="208"/>
  <c r="O9" i="208"/>
  <c r="F13" i="208"/>
  <c r="O7" i="208"/>
  <c r="C13" i="208"/>
  <c r="Q12" i="208"/>
  <c r="O12" i="208"/>
  <c r="O11" i="208"/>
  <c r="I11" i="208"/>
  <c r="L9" i="208"/>
  <c r="F11" i="208"/>
  <c r="C11" i="208"/>
  <c r="T11" i="208"/>
  <c r="Q10" i="208"/>
  <c r="O10" i="208"/>
  <c r="N10" i="208"/>
  <c r="L10" i="208"/>
  <c r="F9" i="208"/>
  <c r="C9" i="208"/>
  <c r="I5" i="208"/>
  <c r="Q8" i="208"/>
  <c r="O8" i="208"/>
  <c r="N8" i="208"/>
  <c r="L8" i="208"/>
  <c r="K8" i="208"/>
  <c r="I8" i="208"/>
  <c r="I7" i="208"/>
  <c r="C7" i="208"/>
  <c r="T7" i="208"/>
  <c r="Q6" i="208"/>
  <c r="O6" i="208"/>
  <c r="N6" i="208"/>
  <c r="L6" i="208"/>
  <c r="K6" i="208"/>
  <c r="I6" i="208"/>
  <c r="H6" i="208"/>
  <c r="F6" i="208"/>
  <c r="L26" i="204"/>
  <c r="O24" i="204"/>
  <c r="I26" i="204"/>
  <c r="O22" i="204"/>
  <c r="F26" i="204"/>
  <c r="C26" i="204"/>
  <c r="AA26" i="204"/>
  <c r="Q25" i="204"/>
  <c r="O25" i="204"/>
  <c r="I24" i="204"/>
  <c r="L22" i="204"/>
  <c r="F24" i="204"/>
  <c r="L20" i="204"/>
  <c r="C24" i="204"/>
  <c r="Q23" i="204"/>
  <c r="O23" i="204"/>
  <c r="N23" i="204"/>
  <c r="L23" i="204"/>
  <c r="F22" i="204"/>
  <c r="C22" i="204"/>
  <c r="Q21" i="204"/>
  <c r="O21" i="204"/>
  <c r="N21" i="204"/>
  <c r="L21" i="204"/>
  <c r="K21" i="204"/>
  <c r="I21" i="204"/>
  <c r="I20" i="204"/>
  <c r="C20" i="204"/>
  <c r="F18" i="204"/>
  <c r="Q19" i="204"/>
  <c r="O19" i="204"/>
  <c r="N19" i="204"/>
  <c r="L19" i="204"/>
  <c r="K19" i="204"/>
  <c r="I19" i="204"/>
  <c r="H19" i="204"/>
  <c r="F19" i="204"/>
  <c r="L13" i="204"/>
  <c r="O11" i="204"/>
  <c r="I13" i="204"/>
  <c r="O9" i="204"/>
  <c r="F13" i="204"/>
  <c r="Y13" i="204"/>
  <c r="O7" i="204"/>
  <c r="C13" i="204"/>
  <c r="Q12" i="204"/>
  <c r="O12" i="204"/>
  <c r="I11" i="204"/>
  <c r="L9" i="204"/>
  <c r="F11" i="204"/>
  <c r="L7" i="204"/>
  <c r="C11" i="204"/>
  <c r="X11" i="204"/>
  <c r="Q10" i="204"/>
  <c r="O10" i="204"/>
  <c r="N10" i="204"/>
  <c r="L10" i="204"/>
  <c r="F9" i="204"/>
  <c r="I7" i="204"/>
  <c r="C9" i="204"/>
  <c r="Y9" i="204"/>
  <c r="I5" i="204"/>
  <c r="Q8" i="204"/>
  <c r="O8" i="204"/>
  <c r="N8" i="204"/>
  <c r="L8" i="204"/>
  <c r="K8" i="204"/>
  <c r="I8" i="204"/>
  <c r="C7" i="204"/>
  <c r="R7" i="204"/>
  <c r="Q6" i="204"/>
  <c r="O6" i="204"/>
  <c r="N6" i="204"/>
  <c r="L6" i="204"/>
  <c r="K6" i="204"/>
  <c r="I6" i="204"/>
  <c r="H6" i="204"/>
  <c r="F6" i="204"/>
  <c r="C4" i="204"/>
  <c r="L26" i="200"/>
  <c r="O24" i="200"/>
  <c r="I26" i="200"/>
  <c r="O22" i="200"/>
  <c r="F26" i="200"/>
  <c r="O20" i="200"/>
  <c r="C26" i="200"/>
  <c r="O18" i="200"/>
  <c r="Q25" i="200"/>
  <c r="O25" i="200"/>
  <c r="I24" i="200"/>
  <c r="L22" i="200"/>
  <c r="Y22" i="200"/>
  <c r="F24" i="200"/>
  <c r="C24" i="200"/>
  <c r="R24" i="200"/>
  <c r="Q23" i="200"/>
  <c r="O23" i="200"/>
  <c r="N23" i="200"/>
  <c r="L23" i="200"/>
  <c r="F22" i="200"/>
  <c r="I20" i="200"/>
  <c r="U20" i="200"/>
  <c r="C22" i="200"/>
  <c r="I18" i="200"/>
  <c r="Q21" i="200"/>
  <c r="O21" i="200"/>
  <c r="N21" i="200"/>
  <c r="L21" i="200"/>
  <c r="K21" i="200"/>
  <c r="I21" i="200"/>
  <c r="C20" i="200"/>
  <c r="Q19" i="200"/>
  <c r="O19" i="200"/>
  <c r="N19" i="200"/>
  <c r="L19" i="200"/>
  <c r="K19" i="200"/>
  <c r="I19" i="200"/>
  <c r="H19" i="200"/>
  <c r="F19" i="200"/>
  <c r="L13" i="200"/>
  <c r="T13" i="200"/>
  <c r="I13" i="200"/>
  <c r="O9" i="200"/>
  <c r="F13" i="200"/>
  <c r="O7" i="200"/>
  <c r="C13" i="200"/>
  <c r="Q12" i="200"/>
  <c r="O12" i="200"/>
  <c r="I11" i="200"/>
  <c r="L9" i="200"/>
  <c r="F11" i="200"/>
  <c r="L7" i="200"/>
  <c r="C11" i="200"/>
  <c r="L5" i="200"/>
  <c r="Q10" i="200"/>
  <c r="O10" i="200"/>
  <c r="N10" i="200"/>
  <c r="L10" i="200"/>
  <c r="F9" i="200"/>
  <c r="I7" i="200"/>
  <c r="C9" i="200"/>
  <c r="I5" i="200"/>
  <c r="Q8" i="200"/>
  <c r="O8" i="200"/>
  <c r="N8" i="200"/>
  <c r="L8" i="200"/>
  <c r="K8" i="200"/>
  <c r="I8" i="200"/>
  <c r="C7" i="200"/>
  <c r="F5" i="200"/>
  <c r="Q6" i="200"/>
  <c r="O6" i="200"/>
  <c r="N6" i="200"/>
  <c r="L6" i="200"/>
  <c r="K6" i="200"/>
  <c r="I6" i="200"/>
  <c r="H6" i="200"/>
  <c r="F6" i="200"/>
  <c r="L26" i="198"/>
  <c r="O24" i="198"/>
  <c r="I26" i="198"/>
  <c r="O22" i="198"/>
  <c r="F26" i="198"/>
  <c r="C26" i="198"/>
  <c r="O18" i="198"/>
  <c r="Q25" i="198"/>
  <c r="O25" i="198"/>
  <c r="I24" i="198"/>
  <c r="L22" i="198"/>
  <c r="F24" i="198"/>
  <c r="C24" i="198"/>
  <c r="Q23" i="198"/>
  <c r="O23" i="198"/>
  <c r="N23" i="198"/>
  <c r="L23" i="198"/>
  <c r="F22" i="198"/>
  <c r="I20" i="198"/>
  <c r="C22" i="198"/>
  <c r="Y22" i="198"/>
  <c r="Q21" i="198"/>
  <c r="O21" i="198"/>
  <c r="N21" i="198"/>
  <c r="L21" i="198"/>
  <c r="K21" i="198"/>
  <c r="I21" i="198"/>
  <c r="C20" i="198"/>
  <c r="F18" i="198"/>
  <c r="Q19" i="198"/>
  <c r="O19" i="198"/>
  <c r="N19" i="198"/>
  <c r="L19" i="198"/>
  <c r="K19" i="198"/>
  <c r="I19" i="198"/>
  <c r="H19" i="198"/>
  <c r="F19" i="198"/>
  <c r="L13" i="198"/>
  <c r="O11" i="198"/>
  <c r="I13" i="198"/>
  <c r="R13" i="198"/>
  <c r="F13" i="198"/>
  <c r="O7" i="198"/>
  <c r="C13" i="198"/>
  <c r="O5" i="198"/>
  <c r="Q12" i="198"/>
  <c r="O12" i="198"/>
  <c r="I11" i="198"/>
  <c r="F11" i="198"/>
  <c r="L7" i="198"/>
  <c r="C11" i="198"/>
  <c r="L5" i="198"/>
  <c r="Q10" i="198"/>
  <c r="O10" i="198"/>
  <c r="N10" i="198"/>
  <c r="L10" i="198"/>
  <c r="F9" i="198"/>
  <c r="I7" i="198"/>
  <c r="C9" i="198"/>
  <c r="I5" i="198"/>
  <c r="Q8" i="198"/>
  <c r="O8" i="198"/>
  <c r="N8" i="198"/>
  <c r="L8" i="198"/>
  <c r="K8" i="198"/>
  <c r="I8" i="198"/>
  <c r="C7" i="198"/>
  <c r="F5" i="198"/>
  <c r="Q6" i="198"/>
  <c r="O6" i="198"/>
  <c r="N6" i="198"/>
  <c r="L6" i="198"/>
  <c r="K6" i="198"/>
  <c r="I6" i="198"/>
  <c r="H6" i="198"/>
  <c r="F6" i="198"/>
  <c r="L26" i="196"/>
  <c r="O24" i="196"/>
  <c r="I26" i="196"/>
  <c r="O22" i="196"/>
  <c r="F26" i="196"/>
  <c r="Y26" i="196"/>
  <c r="C26" i="196"/>
  <c r="O18" i="196"/>
  <c r="Q25" i="196"/>
  <c r="O25" i="196"/>
  <c r="I24" i="196"/>
  <c r="L22" i="196"/>
  <c r="F24" i="196"/>
  <c r="C24" i="196"/>
  <c r="L18" i="196"/>
  <c r="Q23" i="196"/>
  <c r="O23" i="196"/>
  <c r="N23" i="196"/>
  <c r="L23" i="196"/>
  <c r="F22" i="196"/>
  <c r="C22" i="196"/>
  <c r="Q21" i="196"/>
  <c r="O21" i="196"/>
  <c r="N21" i="196"/>
  <c r="L21" i="196"/>
  <c r="K21" i="196"/>
  <c r="I21" i="196"/>
  <c r="C20" i="196"/>
  <c r="F18" i="196"/>
  <c r="Q19" i="196"/>
  <c r="O19" i="196"/>
  <c r="N19" i="196"/>
  <c r="L19" i="196"/>
  <c r="K19" i="196"/>
  <c r="I19" i="196"/>
  <c r="H19" i="196"/>
  <c r="F19" i="196"/>
  <c r="L13" i="196"/>
  <c r="O11" i="196"/>
  <c r="I13" i="196"/>
  <c r="O9" i="196"/>
  <c r="F13" i="196"/>
  <c r="V13" i="196"/>
  <c r="C13" i="196"/>
  <c r="Q12" i="196"/>
  <c r="O12" i="196"/>
  <c r="I11" i="196"/>
  <c r="L9" i="196"/>
  <c r="F11" i="196"/>
  <c r="T11" i="196"/>
  <c r="C11" i="196"/>
  <c r="Q10" i="196"/>
  <c r="O10" i="196"/>
  <c r="N10" i="196"/>
  <c r="L10" i="196"/>
  <c r="F9" i="196"/>
  <c r="I7" i="196"/>
  <c r="C9" i="196"/>
  <c r="R9" i="196"/>
  <c r="Q8" i="196"/>
  <c r="O8" i="196"/>
  <c r="N8" i="196"/>
  <c r="L8" i="196"/>
  <c r="K8" i="196"/>
  <c r="I8" i="196"/>
  <c r="C7" i="196"/>
  <c r="Q6" i="196"/>
  <c r="O6" i="196"/>
  <c r="N6" i="196"/>
  <c r="L6" i="196"/>
  <c r="K6" i="196"/>
  <c r="I6" i="196"/>
  <c r="H6" i="196"/>
  <c r="F6" i="196"/>
  <c r="L5" i="196"/>
  <c r="L4" i="196"/>
  <c r="L26" i="194"/>
  <c r="O24" i="194"/>
  <c r="I26" i="194"/>
  <c r="O22" i="194"/>
  <c r="F26" i="194"/>
  <c r="C26" i="194"/>
  <c r="O18" i="194"/>
  <c r="Q25" i="194"/>
  <c r="O25" i="194"/>
  <c r="I24" i="194"/>
  <c r="L22" i="194"/>
  <c r="F24" i="194"/>
  <c r="L20" i="194"/>
  <c r="W20" i="194"/>
  <c r="C24" i="194"/>
  <c r="Q23" i="194"/>
  <c r="O23" i="194"/>
  <c r="N23" i="194"/>
  <c r="L23" i="194"/>
  <c r="F22" i="194"/>
  <c r="I20" i="194"/>
  <c r="C22" i="194"/>
  <c r="I18" i="194"/>
  <c r="Q21" i="194"/>
  <c r="O21" i="194"/>
  <c r="N21" i="194"/>
  <c r="L21" i="194"/>
  <c r="K21" i="194"/>
  <c r="I21" i="194"/>
  <c r="O20" i="194"/>
  <c r="C20" i="194"/>
  <c r="Q19" i="194"/>
  <c r="O19" i="194"/>
  <c r="N19" i="194"/>
  <c r="L19" i="194"/>
  <c r="K19" i="194"/>
  <c r="I19" i="194"/>
  <c r="H19" i="194"/>
  <c r="F19" i="194"/>
  <c r="L13" i="194"/>
  <c r="O11" i="194"/>
  <c r="I13" i="194"/>
  <c r="F13" i="194"/>
  <c r="O7" i="194"/>
  <c r="C13" i="194"/>
  <c r="Q12" i="194"/>
  <c r="O12" i="194"/>
  <c r="I11" i="194"/>
  <c r="L9" i="194"/>
  <c r="F11" i="194"/>
  <c r="C11" i="194"/>
  <c r="Q10" i="194"/>
  <c r="O10" i="194"/>
  <c r="N10" i="194"/>
  <c r="L10" i="194"/>
  <c r="F9" i="194"/>
  <c r="C9" i="194"/>
  <c r="X9" i="194"/>
  <c r="Q8" i="194"/>
  <c r="O8" i="194"/>
  <c r="N8" i="194"/>
  <c r="L8" i="194"/>
  <c r="K8" i="194"/>
  <c r="I8" i="194"/>
  <c r="C7" i="194"/>
  <c r="Q6" i="194"/>
  <c r="O6" i="194"/>
  <c r="N6" i="194"/>
  <c r="L6" i="194"/>
  <c r="K6" i="194"/>
  <c r="I6" i="194"/>
  <c r="H6" i="194"/>
  <c r="F6" i="194"/>
  <c r="F4" i="194"/>
  <c r="L27" i="161"/>
  <c r="O25" i="161"/>
  <c r="I27" i="161"/>
  <c r="F27" i="161"/>
  <c r="O21" i="161"/>
  <c r="C27" i="161"/>
  <c r="R27" i="161"/>
  <c r="Q26" i="161"/>
  <c r="O26" i="161"/>
  <c r="I25" i="161"/>
  <c r="F25" i="161"/>
  <c r="L21" i="161"/>
  <c r="C25" i="161"/>
  <c r="L19" i="161"/>
  <c r="Q24" i="161"/>
  <c r="O24" i="161"/>
  <c r="N24" i="161"/>
  <c r="L24" i="161"/>
  <c r="F23" i="161"/>
  <c r="I21" i="161"/>
  <c r="T21" i="161"/>
  <c r="C23" i="161"/>
  <c r="Y23" i="161"/>
  <c r="Q22" i="161"/>
  <c r="O22" i="161"/>
  <c r="N22" i="161"/>
  <c r="L22" i="161"/>
  <c r="K22" i="161"/>
  <c r="I22" i="161"/>
  <c r="C21" i="161"/>
  <c r="AA21" i="161"/>
  <c r="Q20" i="161"/>
  <c r="O20" i="161"/>
  <c r="N20" i="161"/>
  <c r="L20" i="161"/>
  <c r="K20" i="161"/>
  <c r="I20" i="161"/>
  <c r="H20" i="161"/>
  <c r="F20" i="161"/>
  <c r="L14" i="161"/>
  <c r="O12" i="161"/>
  <c r="I14" i="161"/>
  <c r="O10" i="161"/>
  <c r="F14" i="161"/>
  <c r="Y14" i="161"/>
  <c r="C14" i="161"/>
  <c r="O6" i="161"/>
  <c r="Q13" i="161"/>
  <c r="O13" i="161"/>
  <c r="I12" i="161"/>
  <c r="L10" i="161"/>
  <c r="F12" i="161"/>
  <c r="C12" i="161"/>
  <c r="T12" i="161"/>
  <c r="L5" i="161"/>
  <c r="Q11" i="161"/>
  <c r="O11" i="161"/>
  <c r="N11" i="161"/>
  <c r="L11" i="161"/>
  <c r="F10" i="161"/>
  <c r="S10" i="161"/>
  <c r="C10" i="161"/>
  <c r="I6" i="161"/>
  <c r="Q9" i="161"/>
  <c r="O9" i="161"/>
  <c r="N9" i="161"/>
  <c r="L9" i="161"/>
  <c r="K9" i="161"/>
  <c r="I9" i="161"/>
  <c r="C8" i="161"/>
  <c r="F6" i="161"/>
  <c r="Y6" i="161"/>
  <c r="Q7" i="161"/>
  <c r="O7" i="161"/>
  <c r="N7" i="161"/>
  <c r="L7" i="161"/>
  <c r="K7" i="161"/>
  <c r="I7" i="161"/>
  <c r="H7" i="161"/>
  <c r="F7" i="161"/>
  <c r="S26" i="212"/>
  <c r="W26" i="212"/>
  <c r="R24" i="212"/>
  <c r="T26" i="212"/>
  <c r="X26" i="212"/>
  <c r="T26" i="216"/>
  <c r="R13" i="208"/>
  <c r="V13" i="208"/>
  <c r="AA13" i="208"/>
  <c r="U13" i="208"/>
  <c r="O5" i="200"/>
  <c r="L20" i="200"/>
  <c r="R13" i="204"/>
  <c r="I18" i="204"/>
  <c r="T13" i="196"/>
  <c r="X13" i="196"/>
  <c r="W13" i="196"/>
  <c r="O5" i="194"/>
  <c r="F19" i="161"/>
  <c r="O19" i="161"/>
  <c r="O18" i="208"/>
  <c r="AA26" i="208"/>
  <c r="U26" i="208"/>
  <c r="W26" i="208"/>
  <c r="Y26" i="208"/>
  <c r="R26" i="208"/>
  <c r="T26" i="208"/>
  <c r="V26" i="208"/>
  <c r="X24" i="220"/>
  <c r="O20" i="198"/>
  <c r="O22" i="216"/>
  <c r="V26" i="216"/>
  <c r="AA26" i="216"/>
  <c r="U26" i="216"/>
  <c r="W26" i="216"/>
  <c r="AA13" i="196"/>
  <c r="O5" i="196"/>
  <c r="X26" i="208"/>
  <c r="Y24" i="216"/>
  <c r="L20" i="216"/>
  <c r="L7" i="208"/>
  <c r="O11" i="210"/>
  <c r="T11" i="210"/>
  <c r="F18" i="220"/>
  <c r="L5" i="210"/>
  <c r="I18" i="216"/>
  <c r="U24" i="220"/>
  <c r="L5" i="222"/>
  <c r="O5" i="208"/>
  <c r="AA26" i="210"/>
  <c r="O18" i="216"/>
  <c r="L5" i="212"/>
  <c r="AA24" i="212"/>
  <c r="L5" i="216"/>
  <c r="I7" i="222"/>
  <c r="O24" i="222"/>
  <c r="X24" i="222"/>
  <c r="Y13" i="222"/>
  <c r="L18" i="220"/>
  <c r="T22" i="216"/>
  <c r="AA11" i="210"/>
  <c r="R11" i="210"/>
  <c r="S11" i="210"/>
  <c r="U11" i="210"/>
  <c r="V11" i="210"/>
  <c r="R24" i="222"/>
  <c r="Y11" i="210"/>
  <c r="AA24" i="222"/>
  <c r="R22" i="200"/>
  <c r="O17" i="216"/>
  <c r="I17" i="216"/>
  <c r="O17" i="212"/>
  <c r="D9" i="213"/>
  <c r="L17" i="210"/>
  <c r="D10" i="199"/>
  <c r="J11" i="199"/>
  <c r="L18" i="161"/>
  <c r="F5" i="161"/>
  <c r="H16" i="217"/>
  <c r="H10" i="217"/>
  <c r="K11" i="217"/>
  <c r="D27" i="217"/>
  <c r="K25" i="217"/>
  <c r="F4" i="216"/>
  <c r="C17" i="222"/>
  <c r="F4" i="222"/>
  <c r="O17" i="222"/>
  <c r="O17" i="204"/>
  <c r="F4" i="196"/>
  <c r="O4" i="198"/>
  <c r="L23" i="161"/>
  <c r="F5" i="196"/>
  <c r="O11" i="200"/>
  <c r="AA13" i="200"/>
  <c r="Y13" i="200"/>
  <c r="X13" i="200"/>
  <c r="U13" i="200"/>
  <c r="I18" i="220"/>
  <c r="U22" i="200"/>
  <c r="W22" i="200"/>
  <c r="X22" i="200"/>
  <c r="S22" i="200"/>
  <c r="I7" i="210"/>
  <c r="X7" i="210"/>
  <c r="X11" i="210"/>
  <c r="W24" i="210"/>
  <c r="I18" i="212"/>
  <c r="I4" i="212"/>
  <c r="O11" i="222"/>
  <c r="R13" i="222"/>
  <c r="S13" i="222"/>
  <c r="T13" i="222"/>
  <c r="V13" i="222"/>
  <c r="W13" i="222"/>
  <c r="X13" i="222"/>
  <c r="T24" i="216"/>
  <c r="S24" i="216"/>
  <c r="U24" i="216"/>
  <c r="W24" i="216"/>
  <c r="L9" i="222"/>
  <c r="W9" i="222"/>
  <c r="T24" i="212"/>
  <c r="V24" i="212"/>
  <c r="X24" i="212"/>
  <c r="Y24" i="212"/>
  <c r="O22" i="222"/>
  <c r="Y26" i="222"/>
  <c r="AA26" i="200"/>
  <c r="O7" i="216"/>
  <c r="S13" i="220"/>
  <c r="T13" i="220"/>
  <c r="V13" i="220"/>
  <c r="X13" i="220"/>
  <c r="AA27" i="161"/>
  <c r="L20" i="208"/>
  <c r="I5" i="220"/>
  <c r="R13" i="210"/>
  <c r="V13" i="210"/>
  <c r="AA13" i="210"/>
  <c r="O9" i="210"/>
  <c r="U13" i="210"/>
  <c r="F5" i="212"/>
  <c r="C17" i="220"/>
  <c r="O22" i="220"/>
  <c r="W26" i="220"/>
  <c r="R26" i="220"/>
  <c r="S26" i="220"/>
  <c r="AA26" i="222"/>
  <c r="L18" i="208"/>
  <c r="I5" i="216"/>
  <c r="L18" i="210"/>
  <c r="I20" i="208"/>
  <c r="U7" i="210"/>
  <c r="V9" i="210"/>
  <c r="S11" i="200"/>
  <c r="R11" i="200"/>
  <c r="T11" i="200"/>
  <c r="AA11" i="200"/>
  <c r="R26" i="200"/>
  <c r="X26" i="200"/>
  <c r="U26" i="200"/>
  <c r="T26" i="200"/>
  <c r="L18" i="204"/>
  <c r="O20" i="196"/>
  <c r="W26" i="196"/>
  <c r="R26" i="196"/>
  <c r="T26" i="196"/>
  <c r="S26" i="196"/>
  <c r="S24" i="222"/>
  <c r="X14" i="161"/>
  <c r="W14" i="161"/>
  <c r="AA14" i="161"/>
  <c r="T14" i="161"/>
  <c r="S14" i="161"/>
  <c r="Y24" i="222"/>
  <c r="V20" i="200"/>
  <c r="X20" i="200"/>
  <c r="AA13" i="204"/>
  <c r="O5" i="204"/>
  <c r="V13" i="204"/>
  <c r="U13" i="204"/>
  <c r="Y13" i="210"/>
  <c r="L8" i="161"/>
  <c r="AA20" i="194"/>
  <c r="F18" i="194"/>
  <c r="I20" i="196"/>
  <c r="R20" i="196"/>
  <c r="L20" i="198"/>
  <c r="H11" i="199"/>
  <c r="D25" i="199"/>
  <c r="I8" i="161"/>
  <c r="X26" i="220"/>
  <c r="L4" i="212"/>
  <c r="Y27" i="161"/>
  <c r="O23" i="161"/>
  <c r="U23" i="161"/>
  <c r="T27" i="161"/>
  <c r="V27" i="161"/>
  <c r="X27" i="161"/>
  <c r="F5" i="204"/>
  <c r="V26" i="210"/>
  <c r="W26" i="210"/>
  <c r="R26" i="210"/>
  <c r="Y24" i="220"/>
  <c r="R24" i="220"/>
  <c r="T24" i="220"/>
  <c r="O20" i="204"/>
  <c r="W26" i="204"/>
  <c r="O9" i="194"/>
  <c r="V13" i="194"/>
  <c r="AA13" i="194"/>
  <c r="W13" i="198"/>
  <c r="T13" i="198"/>
  <c r="X13" i="198"/>
  <c r="S13" i="198"/>
  <c r="AA24" i="210"/>
  <c r="O9" i="212"/>
  <c r="R13" i="212"/>
  <c r="X13" i="212"/>
  <c r="U13" i="212"/>
  <c r="R23" i="161"/>
  <c r="S23" i="161"/>
  <c r="D13" i="217"/>
  <c r="D9" i="221"/>
  <c r="C4" i="220"/>
  <c r="F4" i="220"/>
  <c r="H10" i="221"/>
  <c r="D24" i="221"/>
  <c r="K27" i="221"/>
  <c r="D13" i="221"/>
  <c r="I12" i="221"/>
  <c r="L4" i="220"/>
  <c r="D15" i="221"/>
  <c r="I14" i="221"/>
  <c r="H14" i="221"/>
  <c r="L17" i="220"/>
  <c r="L4" i="200"/>
  <c r="I4" i="200"/>
  <c r="L4" i="210"/>
  <c r="D16" i="201"/>
  <c r="I5" i="161"/>
  <c r="C4" i="196"/>
  <c r="L4" i="194"/>
  <c r="F17" i="196"/>
  <c r="F4" i="198"/>
  <c r="D17" i="167"/>
  <c r="I16" i="167"/>
  <c r="D17" i="197"/>
  <c r="K15" i="197"/>
  <c r="C17" i="198"/>
  <c r="W22" i="212"/>
  <c r="R22" i="212"/>
  <c r="V22" i="212"/>
  <c r="AA22" i="212"/>
  <c r="U22" i="212"/>
  <c r="U20" i="212"/>
  <c r="S20" i="212"/>
  <c r="V20" i="212"/>
  <c r="Y20" i="212"/>
  <c r="T20" i="212"/>
  <c r="Y11" i="196"/>
  <c r="U11" i="196"/>
  <c r="W23" i="161"/>
  <c r="T23" i="161"/>
  <c r="K12" i="221"/>
  <c r="X9" i="208"/>
  <c r="W9" i="208"/>
  <c r="AA9" i="208"/>
  <c r="U24" i="222"/>
  <c r="T24" i="222"/>
  <c r="R5" i="210"/>
  <c r="T11" i="204"/>
  <c r="V11" i="204"/>
  <c r="T24" i="208"/>
  <c r="S24" i="208"/>
  <c r="R24" i="208"/>
  <c r="AA13" i="222"/>
  <c r="D17" i="211"/>
  <c r="D12" i="217"/>
  <c r="H26" i="217"/>
  <c r="V22" i="208"/>
  <c r="W22" i="208"/>
  <c r="X22" i="208"/>
  <c r="S22" i="208"/>
  <c r="Y9" i="208"/>
  <c r="I18" i="210"/>
  <c r="U13" i="216"/>
  <c r="J9" i="221"/>
  <c r="U9" i="210"/>
  <c r="W9" i="210"/>
  <c r="Y9" i="210"/>
  <c r="L18" i="194"/>
  <c r="W11" i="196"/>
  <c r="R13" i="200"/>
  <c r="Y13" i="208"/>
  <c r="X26" i="210"/>
  <c r="T13" i="212"/>
  <c r="O18" i="212"/>
  <c r="U26" i="212"/>
  <c r="Y26" i="212"/>
  <c r="R26" i="212"/>
  <c r="V26" i="212"/>
  <c r="I4" i="222"/>
  <c r="H15" i="201"/>
  <c r="D32" i="201"/>
  <c r="D17" i="201"/>
  <c r="I16" i="201"/>
  <c r="O17" i="200"/>
  <c r="L17" i="222"/>
  <c r="H14" i="217"/>
  <c r="J13" i="217"/>
  <c r="D31" i="221"/>
  <c r="I30" i="221"/>
  <c r="I11" i="217"/>
  <c r="K10" i="217"/>
  <c r="D10" i="167"/>
  <c r="H12" i="167"/>
  <c r="D11" i="195"/>
  <c r="I4" i="194"/>
  <c r="D12" i="197"/>
  <c r="H26" i="197"/>
  <c r="O4" i="196"/>
  <c r="F17" i="208"/>
  <c r="H11" i="205"/>
  <c r="D25" i="205"/>
  <c r="F17" i="212"/>
  <c r="H15" i="213"/>
  <c r="H11" i="223"/>
  <c r="D25" i="223"/>
  <c r="L4" i="222"/>
  <c r="D16" i="223"/>
  <c r="D31" i="223"/>
  <c r="I17" i="222"/>
  <c r="D12" i="167"/>
  <c r="H15" i="221"/>
  <c r="J10" i="199"/>
  <c r="F17" i="222"/>
  <c r="D11" i="197"/>
  <c r="H13" i="197"/>
  <c r="K14" i="197"/>
  <c r="L17" i="208"/>
  <c r="L4" i="216"/>
  <c r="C4" i="222"/>
  <c r="D16" i="167"/>
  <c r="I18" i="161"/>
  <c r="D15" i="195"/>
  <c r="I19" i="195"/>
  <c r="D10" i="201"/>
  <c r="K13" i="201"/>
  <c r="I4" i="204"/>
  <c r="D18" i="211"/>
  <c r="H34" i="211"/>
  <c r="O17" i="210"/>
  <c r="D14" i="213"/>
  <c r="J15" i="213"/>
  <c r="H15" i="217"/>
  <c r="K16" i="217"/>
  <c r="F17" i="216"/>
  <c r="D26" i="197"/>
  <c r="H28" i="197"/>
  <c r="I10" i="197"/>
  <c r="K10" i="197"/>
  <c r="I14" i="167"/>
  <c r="H26" i="167"/>
  <c r="D29" i="167"/>
  <c r="D19" i="209"/>
  <c r="H31" i="217"/>
  <c r="D34" i="217"/>
  <c r="I4" i="216"/>
  <c r="C4" i="210"/>
  <c r="L17" i="204"/>
  <c r="I17" i="204"/>
  <c r="F4" i="208"/>
  <c r="I16" i="197"/>
  <c r="C17" i="196"/>
  <c r="D25" i="213"/>
  <c r="H27" i="213"/>
  <c r="K14" i="221"/>
  <c r="K18" i="223"/>
  <c r="I19" i="223"/>
  <c r="J16" i="223"/>
  <c r="K15" i="223"/>
  <c r="H31" i="223"/>
  <c r="D34" i="223"/>
  <c r="H18" i="213"/>
  <c r="J17" i="213"/>
  <c r="I15" i="213"/>
  <c r="I14" i="223"/>
  <c r="H12" i="223"/>
  <c r="H25" i="223"/>
  <c r="D28" i="223"/>
  <c r="F4" i="210"/>
  <c r="H31" i="201"/>
  <c r="D34" i="201"/>
  <c r="C17" i="210"/>
  <c r="D25" i="195"/>
  <c r="K28" i="195"/>
  <c r="F17" i="194"/>
  <c r="C17" i="194"/>
  <c r="K26" i="223"/>
  <c r="D24" i="213"/>
  <c r="D20" i="209"/>
  <c r="K18" i="209"/>
  <c r="J10" i="201"/>
  <c r="H25" i="201"/>
  <c r="K26" i="201"/>
  <c r="I25" i="197"/>
  <c r="J26" i="195"/>
  <c r="D13" i="195"/>
  <c r="I7" i="194"/>
  <c r="T9" i="194"/>
  <c r="O18" i="204"/>
  <c r="S26" i="204"/>
  <c r="Y26" i="204"/>
  <c r="F18" i="222"/>
  <c r="D19" i="195"/>
  <c r="K17" i="195"/>
  <c r="W9" i="194"/>
  <c r="F5" i="194"/>
  <c r="Y26" i="198"/>
  <c r="U26" i="198"/>
  <c r="AA20" i="208"/>
  <c r="V20" i="208"/>
  <c r="W20" i="208"/>
  <c r="U20" i="208"/>
  <c r="L7" i="216"/>
  <c r="R7" i="216"/>
  <c r="V11" i="216"/>
  <c r="W11" i="216"/>
  <c r="X11" i="216"/>
  <c r="O4" i="200"/>
  <c r="D12" i="201"/>
  <c r="K10" i="201"/>
  <c r="D19" i="211"/>
  <c r="J20" i="211"/>
  <c r="S11" i="216"/>
  <c r="H29" i="213"/>
  <c r="D32" i="213"/>
  <c r="J14" i="217"/>
  <c r="I12" i="217"/>
  <c r="J16" i="195"/>
  <c r="K15" i="221"/>
  <c r="D17" i="221"/>
  <c r="R11" i="216"/>
  <c r="D18" i="201"/>
  <c r="J19" i="201"/>
  <c r="F17" i="210"/>
  <c r="S22" i="216"/>
  <c r="U22" i="216"/>
  <c r="W22" i="216"/>
  <c r="R22" i="216"/>
  <c r="L9" i="198"/>
  <c r="V7" i="216"/>
  <c r="H11" i="209"/>
  <c r="J10" i="209"/>
  <c r="L4" i="208"/>
  <c r="D12" i="223"/>
  <c r="O4" i="222"/>
  <c r="L6" i="161"/>
  <c r="D12" i="195"/>
  <c r="O4" i="194"/>
  <c r="S11" i="222"/>
  <c r="V11" i="222"/>
  <c r="Y11" i="222"/>
  <c r="X11" i="222"/>
  <c r="T11" i="222"/>
  <c r="U11" i="222"/>
  <c r="AA11" i="222"/>
  <c r="R11" i="222"/>
  <c r="W11" i="222"/>
  <c r="Y7" i="208"/>
  <c r="V7" i="208"/>
  <c r="X7" i="208"/>
  <c r="AA7" i="208"/>
  <c r="W26" i="194"/>
  <c r="F18" i="200"/>
  <c r="AA20" i="200"/>
  <c r="Y20" i="200"/>
  <c r="S20" i="200"/>
  <c r="T24" i="204"/>
  <c r="AA24" i="204"/>
  <c r="AA7" i="210"/>
  <c r="S7" i="210"/>
  <c r="V7" i="210"/>
  <c r="R9" i="210"/>
  <c r="F18" i="210"/>
  <c r="R24" i="210"/>
  <c r="V24" i="210"/>
  <c r="L20" i="210"/>
  <c r="U24" i="210"/>
  <c r="R11" i="208"/>
  <c r="V11" i="208"/>
  <c r="X11" i="208"/>
  <c r="AA11" i="208"/>
  <c r="Y11" i="208"/>
  <c r="Y5" i="210"/>
  <c r="AA5" i="210"/>
  <c r="T5" i="210"/>
  <c r="V26" i="222"/>
  <c r="S26" i="222"/>
  <c r="X26" i="222"/>
  <c r="U26" i="222"/>
  <c r="R26" i="222"/>
  <c r="W26" i="222"/>
  <c r="O20" i="222"/>
  <c r="T26" i="222"/>
  <c r="L20" i="196"/>
  <c r="Y13" i="198"/>
  <c r="O9" i="216"/>
  <c r="X13" i="216"/>
  <c r="W13" i="216"/>
  <c r="T13" i="216"/>
  <c r="R13" i="196"/>
  <c r="S26" i="198"/>
  <c r="W11" i="210"/>
  <c r="S13" i="196"/>
  <c r="U13" i="196"/>
  <c r="L5" i="194"/>
  <c r="O7" i="196"/>
  <c r="Y13" i="196"/>
  <c r="X26" i="198"/>
  <c r="I19" i="209"/>
  <c r="D28" i="201"/>
  <c r="I27" i="201"/>
  <c r="T20" i="196"/>
  <c r="AA20" i="196"/>
  <c r="V20" i="196"/>
  <c r="S20" i="196"/>
  <c r="U20" i="196"/>
  <c r="X6" i="161"/>
  <c r="AA6" i="161"/>
  <c r="W6" i="161"/>
  <c r="V6" i="161"/>
  <c r="D14" i="209"/>
  <c r="I13" i="209"/>
  <c r="AA7" i="216"/>
  <c r="S7" i="216"/>
  <c r="S9" i="216"/>
  <c r="Y9" i="216"/>
  <c r="T9" i="216"/>
  <c r="U9" i="216"/>
  <c r="I11" i="201"/>
  <c r="I18" i="195"/>
  <c r="I17" i="201"/>
  <c r="J29" i="201"/>
  <c r="J26" i="205"/>
  <c r="H27" i="205"/>
  <c r="I29" i="205"/>
  <c r="K28" i="205"/>
  <c r="H18" i="211"/>
  <c r="H33" i="211"/>
  <c r="I20" i="211"/>
  <c r="K10" i="195"/>
  <c r="H26" i="195"/>
  <c r="J27" i="197"/>
  <c r="K29" i="197"/>
  <c r="H13" i="201"/>
  <c r="J12" i="201"/>
  <c r="D26" i="201"/>
  <c r="I25" i="201"/>
  <c r="D27" i="223"/>
  <c r="H29" i="223"/>
  <c r="J28" i="223"/>
  <c r="D13" i="223"/>
  <c r="I28" i="213"/>
  <c r="J25" i="213"/>
  <c r="I10" i="223"/>
  <c r="I18" i="209"/>
  <c r="J20" i="209"/>
  <c r="J25" i="217"/>
  <c r="D29" i="217"/>
  <c r="I28" i="217"/>
  <c r="L17" i="200"/>
  <c r="D15" i="201"/>
  <c r="K18" i="201"/>
  <c r="C17" i="200"/>
  <c r="I9" i="221"/>
  <c r="H12" i="221"/>
  <c r="D14" i="221"/>
  <c r="J15" i="221"/>
  <c r="O17" i="220"/>
  <c r="H14" i="201"/>
  <c r="J13" i="201"/>
  <c r="K16" i="201"/>
  <c r="K18" i="197"/>
  <c r="I15" i="223"/>
  <c r="H14" i="167"/>
  <c r="J13" i="167"/>
  <c r="I11" i="167"/>
  <c r="H13" i="195"/>
  <c r="K14" i="195"/>
  <c r="D26" i="195"/>
  <c r="I10" i="195"/>
  <c r="D34" i="211"/>
  <c r="I16" i="211"/>
  <c r="D30" i="217"/>
  <c r="J15" i="217"/>
  <c r="D19" i="217"/>
  <c r="K17" i="217"/>
  <c r="L17" i="196"/>
  <c r="J10" i="167"/>
  <c r="D25" i="167"/>
  <c r="K28" i="167"/>
  <c r="D14" i="201"/>
  <c r="D25" i="201"/>
  <c r="D34" i="209"/>
  <c r="K17" i="209"/>
  <c r="D17" i="209"/>
  <c r="I17" i="208"/>
  <c r="H30" i="223"/>
  <c r="H17" i="223"/>
  <c r="I16" i="221"/>
  <c r="J18" i="221"/>
  <c r="I28" i="221"/>
  <c r="H26" i="221"/>
  <c r="D30" i="211"/>
  <c r="H32" i="211"/>
  <c r="J31" i="211"/>
  <c r="K11" i="211"/>
  <c r="D14" i="217"/>
  <c r="D25" i="217"/>
  <c r="H27" i="217"/>
  <c r="I15" i="167"/>
  <c r="H18" i="167"/>
  <c r="K19" i="167"/>
  <c r="D18" i="221"/>
  <c r="D29" i="221"/>
  <c r="D14" i="205"/>
  <c r="J10" i="205"/>
  <c r="D30" i="195"/>
  <c r="J15" i="195"/>
  <c r="D17" i="195"/>
  <c r="I17" i="194"/>
  <c r="C17" i="204"/>
  <c r="D15" i="205"/>
  <c r="I26" i="217"/>
  <c r="I18" i="211"/>
  <c r="H26" i="201"/>
  <c r="I11" i="223"/>
  <c r="K10" i="223"/>
  <c r="H14" i="223"/>
  <c r="J13" i="223"/>
  <c r="D30" i="201"/>
  <c r="I12" i="195"/>
  <c r="J14" i="195"/>
  <c r="I17" i="211"/>
  <c r="I16" i="223"/>
  <c r="D31" i="217"/>
  <c r="H33" i="217"/>
  <c r="J32" i="217"/>
  <c r="J25" i="221"/>
  <c r="J14" i="213"/>
  <c r="D18" i="213"/>
  <c r="K16" i="213"/>
  <c r="D25" i="221"/>
  <c r="H27" i="221"/>
  <c r="K28" i="221"/>
  <c r="I15" i="201"/>
  <c r="D31" i="201"/>
  <c r="I13" i="221"/>
  <c r="H24" i="221"/>
  <c r="D27" i="221"/>
  <c r="J28" i="221"/>
  <c r="H24" i="213"/>
  <c r="H11" i="213"/>
  <c r="D27" i="167"/>
  <c r="D13" i="167"/>
  <c r="J14" i="167"/>
  <c r="D26" i="167"/>
  <c r="H13" i="167"/>
  <c r="D27" i="195"/>
  <c r="K11" i="195"/>
  <c r="K11" i="199"/>
  <c r="D13" i="199"/>
  <c r="I4" i="198"/>
  <c r="D11" i="199"/>
  <c r="O17" i="208"/>
  <c r="D18" i="209"/>
  <c r="H33" i="209"/>
  <c r="J32" i="209"/>
  <c r="D15" i="217"/>
  <c r="C17" i="216"/>
  <c r="K13" i="223"/>
  <c r="J11" i="223"/>
  <c r="D32" i="223"/>
  <c r="D18" i="223"/>
  <c r="H33" i="221"/>
  <c r="J32" i="221"/>
  <c r="H12" i="201"/>
  <c r="F18" i="161"/>
  <c r="C17" i="208"/>
  <c r="D19" i="167"/>
  <c r="J15" i="167"/>
  <c r="D30" i="167"/>
  <c r="S19" i="161"/>
  <c r="V10" i="161"/>
  <c r="R10" i="161"/>
  <c r="Y10" i="161"/>
  <c r="X10" i="161"/>
  <c r="R25" i="161"/>
  <c r="X25" i="161"/>
  <c r="Y25" i="161"/>
  <c r="T25" i="161"/>
  <c r="K18" i="167"/>
  <c r="H17" i="167"/>
  <c r="I19" i="167"/>
  <c r="J16" i="167"/>
  <c r="H30" i="167"/>
  <c r="B2" i="195"/>
  <c r="B2" i="196"/>
  <c r="K27" i="167"/>
  <c r="I28" i="167"/>
  <c r="S12" i="161"/>
  <c r="R12" i="161"/>
  <c r="U12" i="161"/>
  <c r="V12" i="161"/>
  <c r="Y21" i="161"/>
  <c r="S21" i="161"/>
  <c r="U21" i="161"/>
  <c r="K16" i="167"/>
  <c r="D18" i="167"/>
  <c r="D32" i="167"/>
  <c r="J26" i="167"/>
  <c r="J11" i="167"/>
  <c r="U25" i="161"/>
  <c r="R6" i="161"/>
  <c r="U6" i="161"/>
  <c r="T6" i="161"/>
  <c r="AA25" i="161"/>
  <c r="S25" i="161"/>
  <c r="W10" i="161"/>
  <c r="Y12" i="161"/>
  <c r="D31" i="167"/>
  <c r="J25" i="167"/>
  <c r="I10" i="167"/>
  <c r="K13" i="167"/>
  <c r="H25" i="167"/>
  <c r="D28" i="167"/>
  <c r="J29" i="167"/>
  <c r="C18" i="161"/>
  <c r="R21" i="161"/>
  <c r="U10" i="161"/>
  <c r="H19" i="167"/>
  <c r="J18" i="167"/>
  <c r="AA23" i="161"/>
  <c r="X21" i="161"/>
  <c r="V21" i="161"/>
  <c r="W27" i="161"/>
  <c r="S27" i="161"/>
  <c r="V8" i="161"/>
  <c r="W12" i="161"/>
  <c r="AA12" i="161"/>
  <c r="R14" i="161"/>
  <c r="U14" i="161"/>
  <c r="V19" i="161"/>
  <c r="V25" i="161"/>
  <c r="I19" i="161"/>
  <c r="B2" i="167"/>
  <c r="S6" i="161"/>
  <c r="J17" i="167"/>
  <c r="AA10" i="161"/>
  <c r="X12" i="161"/>
  <c r="K11" i="167"/>
  <c r="AA8" i="161"/>
  <c r="V23" i="161"/>
  <c r="X23" i="161"/>
  <c r="W21" i="161"/>
  <c r="U27" i="161"/>
  <c r="T10" i="161"/>
  <c r="V14" i="161"/>
  <c r="O8" i="161"/>
  <c r="W25" i="161"/>
  <c r="I27" i="167"/>
  <c r="I25" i="167"/>
  <c r="H28" i="167"/>
  <c r="K25" i="167"/>
  <c r="I26" i="167"/>
  <c r="H29" i="167"/>
  <c r="J28" i="167"/>
  <c r="I12" i="167"/>
  <c r="D14" i="167"/>
  <c r="K12" i="167"/>
  <c r="H32" i="167"/>
  <c r="H31" i="167"/>
  <c r="K15" i="167"/>
  <c r="K26" i="167"/>
  <c r="R11" i="194"/>
  <c r="H12" i="195"/>
  <c r="K13" i="195"/>
  <c r="H25" i="195"/>
  <c r="D28" i="195"/>
  <c r="J29" i="195"/>
  <c r="I14" i="195"/>
  <c r="J11" i="195"/>
  <c r="AA18" i="194"/>
  <c r="W18" i="194"/>
  <c r="T18" i="194"/>
  <c r="W24" i="194"/>
  <c r="R24" i="194"/>
  <c r="U24" i="194"/>
  <c r="X24" i="194"/>
  <c r="T24" i="194"/>
  <c r="V24" i="194"/>
  <c r="Y24" i="194"/>
  <c r="AA24" i="194"/>
  <c r="S24" i="194"/>
  <c r="Y11" i="194"/>
  <c r="AA11" i="194"/>
  <c r="K16" i="195"/>
  <c r="D18" i="195"/>
  <c r="J19" i="195"/>
  <c r="Y18" i="194"/>
  <c r="U22" i="194"/>
  <c r="X22" i="194"/>
  <c r="H18" i="195"/>
  <c r="K19" i="195"/>
  <c r="I15" i="195"/>
  <c r="H32" i="195"/>
  <c r="H14" i="195"/>
  <c r="J13" i="195"/>
  <c r="S11" i="194"/>
  <c r="W11" i="194"/>
  <c r="S26" i="194"/>
  <c r="AA26" i="194"/>
  <c r="W22" i="194"/>
  <c r="T22" i="194"/>
  <c r="H30" i="195"/>
  <c r="K18" i="195"/>
  <c r="V9" i="194"/>
  <c r="AA9" i="194"/>
  <c r="D14" i="195"/>
  <c r="C4" i="194"/>
  <c r="V18" i="194"/>
  <c r="S18" i="194"/>
  <c r="R13" i="194"/>
  <c r="X20" i="194"/>
  <c r="U13" i="194"/>
  <c r="T13" i="194"/>
  <c r="Y20" i="194"/>
  <c r="T20" i="194"/>
  <c r="L7" i="194"/>
  <c r="I5" i="194"/>
  <c r="I11" i="195"/>
  <c r="R26" i="194"/>
  <c r="U26" i="194"/>
  <c r="Y22" i="194"/>
  <c r="S22" i="194"/>
  <c r="H17" i="195"/>
  <c r="S9" i="194"/>
  <c r="Y9" i="194"/>
  <c r="U9" i="194"/>
  <c r="H27" i="195"/>
  <c r="R18" i="194"/>
  <c r="X18" i="194"/>
  <c r="X13" i="194"/>
  <c r="R20" i="194"/>
  <c r="V20" i="194"/>
  <c r="U20" i="194"/>
  <c r="V11" i="194"/>
  <c r="T11" i="194"/>
  <c r="O17" i="194"/>
  <c r="K33" i="195"/>
  <c r="X11" i="194"/>
  <c r="Y26" i="194"/>
  <c r="T26" i="194"/>
  <c r="X26" i="194"/>
  <c r="V26" i="194"/>
  <c r="AA22" i="194"/>
  <c r="V22" i="194"/>
  <c r="R22" i="194"/>
  <c r="R9" i="194"/>
  <c r="I29" i="195"/>
  <c r="U18" i="194"/>
  <c r="W13" i="194"/>
  <c r="S13" i="194"/>
  <c r="Y13" i="194"/>
  <c r="S20" i="194"/>
  <c r="U11" i="194"/>
  <c r="J12" i="195"/>
  <c r="I26" i="195"/>
  <c r="K25" i="195"/>
  <c r="H29" i="195"/>
  <c r="J28" i="195"/>
  <c r="I27" i="195"/>
  <c r="J17" i="195"/>
  <c r="D31" i="195"/>
  <c r="D32" i="195"/>
  <c r="I17" i="195"/>
  <c r="W22" i="196"/>
  <c r="AA22" i="196"/>
  <c r="S22" i="196"/>
  <c r="X22" i="196"/>
  <c r="T22" i="196"/>
  <c r="X18" i="196"/>
  <c r="U22" i="196"/>
  <c r="W24" i="196"/>
  <c r="AA24" i="196"/>
  <c r="U24" i="196"/>
  <c r="X24" i="196"/>
  <c r="V24" i="196"/>
  <c r="Y24" i="196"/>
  <c r="D19" i="197"/>
  <c r="D30" i="197"/>
  <c r="J15" i="197"/>
  <c r="T9" i="196"/>
  <c r="S9" i="196"/>
  <c r="K13" i="197"/>
  <c r="H12" i="197"/>
  <c r="I14" i="197"/>
  <c r="J11" i="197"/>
  <c r="D31" i="197"/>
  <c r="I15" i="197"/>
  <c r="H18" i="197"/>
  <c r="K19" i="197"/>
  <c r="K11" i="197"/>
  <c r="D13" i="197"/>
  <c r="J14" i="197"/>
  <c r="D27" i="197"/>
  <c r="K25" i="197"/>
  <c r="K16" i="197"/>
  <c r="D32" i="197"/>
  <c r="K30" i="197"/>
  <c r="D18" i="197"/>
  <c r="X20" i="196"/>
  <c r="W20" i="196"/>
  <c r="T24" i="196"/>
  <c r="Y18" i="196"/>
  <c r="V22" i="196"/>
  <c r="Y22" i="196"/>
  <c r="J12" i="197"/>
  <c r="H19" i="197"/>
  <c r="J18" i="197"/>
  <c r="H14" i="197"/>
  <c r="J13" i="197"/>
  <c r="D14" i="197"/>
  <c r="K12" i="197"/>
  <c r="H31" i="197"/>
  <c r="J30" i="197"/>
  <c r="AA9" i="196"/>
  <c r="Y9" i="196"/>
  <c r="S11" i="196"/>
  <c r="AA11" i="196"/>
  <c r="R24" i="196"/>
  <c r="X26" i="196"/>
  <c r="U26" i="196"/>
  <c r="L7" i="196"/>
  <c r="AA7" i="196"/>
  <c r="I5" i="196"/>
  <c r="V9" i="196"/>
  <c r="U9" i="196"/>
  <c r="X9" i="196"/>
  <c r="V11" i="196"/>
  <c r="X11" i="196"/>
  <c r="I18" i="196"/>
  <c r="Y20" i="196"/>
  <c r="S24" i="196"/>
  <c r="U18" i="196"/>
  <c r="R22" i="196"/>
  <c r="I19" i="197"/>
  <c r="W9" i="196"/>
  <c r="R11" i="196"/>
  <c r="AA26" i="196"/>
  <c r="V26" i="196"/>
  <c r="I17" i="196"/>
  <c r="J25" i="197"/>
  <c r="D29" i="197"/>
  <c r="H25" i="197"/>
  <c r="J17" i="197"/>
  <c r="H32" i="197"/>
  <c r="H17" i="197"/>
  <c r="H30" i="197"/>
  <c r="I12" i="197"/>
  <c r="I13" i="197"/>
  <c r="I11" i="197"/>
  <c r="D25" i="197"/>
  <c r="D34" i="197"/>
  <c r="Y20" i="198"/>
  <c r="R20" i="198"/>
  <c r="X20" i="198"/>
  <c r="V20" i="198"/>
  <c r="AA20" i="198"/>
  <c r="U20" i="198"/>
  <c r="S20" i="198"/>
  <c r="T20" i="198"/>
  <c r="W20" i="198"/>
  <c r="I19" i="199"/>
  <c r="K18" i="199"/>
  <c r="H18" i="199"/>
  <c r="D31" i="199"/>
  <c r="I15" i="199"/>
  <c r="Y24" i="198"/>
  <c r="S11" i="198"/>
  <c r="X11" i="198"/>
  <c r="R11" i="198"/>
  <c r="T11" i="198"/>
  <c r="W11" i="198"/>
  <c r="R24" i="198"/>
  <c r="S24" i="198"/>
  <c r="W24" i="198"/>
  <c r="U24" i="198"/>
  <c r="H31" i="199"/>
  <c r="I16" i="199"/>
  <c r="K15" i="199"/>
  <c r="H19" i="199"/>
  <c r="J18" i="199"/>
  <c r="K28" i="199"/>
  <c r="J26" i="199"/>
  <c r="I29" i="199"/>
  <c r="T5" i="198"/>
  <c r="X5" i="198"/>
  <c r="S5" i="198"/>
  <c r="W5" i="198"/>
  <c r="AA5" i="198"/>
  <c r="Y5" i="198"/>
  <c r="V5" i="198"/>
  <c r="R5" i="198"/>
  <c r="U5" i="198"/>
  <c r="Y7" i="198"/>
  <c r="T7" i="198"/>
  <c r="R7" i="198"/>
  <c r="V7" i="198"/>
  <c r="V22" i="198"/>
  <c r="AA22" i="198"/>
  <c r="X22" i="198"/>
  <c r="T22" i="198"/>
  <c r="J15" i="199"/>
  <c r="D19" i="199"/>
  <c r="D30" i="199"/>
  <c r="V24" i="198"/>
  <c r="AA24" i="198"/>
  <c r="S22" i="198"/>
  <c r="W22" i="198"/>
  <c r="V9" i="198"/>
  <c r="U9" i="198"/>
  <c r="W26" i="198"/>
  <c r="R26" i="198"/>
  <c r="T24" i="198"/>
  <c r="U11" i="198"/>
  <c r="AA26" i="198"/>
  <c r="S7" i="198"/>
  <c r="AA7" i="198"/>
  <c r="Y11" i="198"/>
  <c r="S18" i="198"/>
  <c r="H12" i="199"/>
  <c r="V13" i="198"/>
  <c r="U13" i="198"/>
  <c r="I18" i="198"/>
  <c r="L18" i="198"/>
  <c r="I17" i="198"/>
  <c r="H15" i="199"/>
  <c r="L17" i="198"/>
  <c r="X24" i="198"/>
  <c r="R22" i="198"/>
  <c r="U22" i="198"/>
  <c r="S9" i="198"/>
  <c r="R9" i="198"/>
  <c r="T26" i="198"/>
  <c r="O9" i="198"/>
  <c r="V11" i="198"/>
  <c r="X7" i="198"/>
  <c r="U7" i="198"/>
  <c r="V26" i="198"/>
  <c r="W7" i="198"/>
  <c r="AA11" i="198"/>
  <c r="D27" i="199"/>
  <c r="D14" i="199"/>
  <c r="T18" i="198"/>
  <c r="AA13" i="198"/>
  <c r="O17" i="198"/>
  <c r="J25" i="199"/>
  <c r="D29" i="199"/>
  <c r="H17" i="199"/>
  <c r="H14" i="199"/>
  <c r="J13" i="199"/>
  <c r="H27" i="199"/>
  <c r="H30" i="199"/>
  <c r="H25" i="199"/>
  <c r="J16" i="199"/>
  <c r="I14" i="199"/>
  <c r="K10" i="199"/>
  <c r="K13" i="199"/>
  <c r="I11" i="199"/>
  <c r="K30" i="201"/>
  <c r="I31" i="201"/>
  <c r="S9" i="200"/>
  <c r="T9" i="200"/>
  <c r="R9" i="200"/>
  <c r="Y9" i="200"/>
  <c r="V9" i="200"/>
  <c r="X24" i="200"/>
  <c r="V24" i="200"/>
  <c r="AA24" i="200"/>
  <c r="Y24" i="200"/>
  <c r="D27" i="201"/>
  <c r="K11" i="201"/>
  <c r="D13" i="201"/>
  <c r="AA5" i="200"/>
  <c r="U5" i="200"/>
  <c r="Y5" i="200"/>
  <c r="T5" i="200"/>
  <c r="W5" i="200"/>
  <c r="V5" i="200"/>
  <c r="X5" i="200"/>
  <c r="R5" i="200"/>
  <c r="S5" i="200"/>
  <c r="X7" i="200"/>
  <c r="S7" i="200"/>
  <c r="Y7" i="200"/>
  <c r="V7" i="200"/>
  <c r="W7" i="200"/>
  <c r="I19" i="201"/>
  <c r="H17" i="201"/>
  <c r="H30" i="201"/>
  <c r="T20" i="200"/>
  <c r="S24" i="200"/>
  <c r="L18" i="200"/>
  <c r="J26" i="201"/>
  <c r="J11" i="201"/>
  <c r="F4" i="200"/>
  <c r="I14" i="201"/>
  <c r="R7" i="200"/>
  <c r="AA7" i="200"/>
  <c r="U9" i="200"/>
  <c r="X9" i="200"/>
  <c r="Y26" i="200"/>
  <c r="S26" i="200"/>
  <c r="W24" i="200"/>
  <c r="V11" i="200"/>
  <c r="W11" i="200"/>
  <c r="X11" i="200"/>
  <c r="AA22" i="200"/>
  <c r="T22" i="200"/>
  <c r="V13" i="200"/>
  <c r="W13" i="200"/>
  <c r="H32" i="201"/>
  <c r="W18" i="200"/>
  <c r="W20" i="200"/>
  <c r="R20" i="200"/>
  <c r="U24" i="200"/>
  <c r="T24" i="200"/>
  <c r="J30" i="201"/>
  <c r="I10" i="201"/>
  <c r="T7" i="200"/>
  <c r="U7" i="200"/>
  <c r="W9" i="200"/>
  <c r="AA9" i="200"/>
  <c r="W26" i="200"/>
  <c r="V26" i="200"/>
  <c r="Y11" i="200"/>
  <c r="U11" i="200"/>
  <c r="V22" i="200"/>
  <c r="S13" i="200"/>
  <c r="I33" i="201"/>
  <c r="K32" i="201"/>
  <c r="K14" i="201"/>
  <c r="I18" i="201"/>
  <c r="K17" i="201"/>
  <c r="I13" i="201"/>
  <c r="K12" i="201"/>
  <c r="J31" i="201"/>
  <c r="J15" i="201"/>
  <c r="H27" i="201"/>
  <c r="K25" i="201"/>
  <c r="H19" i="201"/>
  <c r="J18" i="201"/>
  <c r="H34" i="201"/>
  <c r="J33" i="201"/>
  <c r="H18" i="201"/>
  <c r="K15" i="201"/>
  <c r="H28" i="201"/>
  <c r="I10" i="209"/>
  <c r="D27" i="209"/>
  <c r="H29" i="209"/>
  <c r="K30" i="209"/>
  <c r="H13" i="209"/>
  <c r="K11" i="209"/>
  <c r="D28" i="209"/>
  <c r="I27" i="209"/>
  <c r="D13" i="209"/>
  <c r="J17" i="209"/>
  <c r="I20" i="209"/>
  <c r="H18" i="209"/>
  <c r="H14" i="209"/>
  <c r="J13" i="209"/>
  <c r="K10" i="209"/>
  <c r="H36" i="209"/>
  <c r="J35" i="209"/>
  <c r="I33" i="209"/>
  <c r="K12" i="209"/>
  <c r="W11" i="208"/>
  <c r="S11" i="208"/>
  <c r="L5" i="208"/>
  <c r="S20" i="208"/>
  <c r="S7" i="208"/>
  <c r="R7" i="208"/>
  <c r="T20" i="208"/>
  <c r="Y20" i="208"/>
  <c r="D32" i="209"/>
  <c r="I4" i="208"/>
  <c r="T9" i="208"/>
  <c r="AA22" i="208"/>
  <c r="T22" i="208"/>
  <c r="R22" i="208"/>
  <c r="V24" i="208"/>
  <c r="X24" i="208"/>
  <c r="V9" i="208"/>
  <c r="R9" i="208"/>
  <c r="H19" i="209"/>
  <c r="J18" i="209"/>
  <c r="U24" i="208"/>
  <c r="S13" i="208"/>
  <c r="T13" i="208"/>
  <c r="F5" i="208"/>
  <c r="F18" i="208"/>
  <c r="I18" i="208"/>
  <c r="D26" i="209"/>
  <c r="H28" i="209"/>
  <c r="U11" i="208"/>
  <c r="W7" i="208"/>
  <c r="U7" i="208"/>
  <c r="R20" i="208"/>
  <c r="O4" i="208"/>
  <c r="U22" i="208"/>
  <c r="AA24" i="208"/>
  <c r="Y24" i="208"/>
  <c r="U9" i="208"/>
  <c r="S9" i="208"/>
  <c r="D10" i="209"/>
  <c r="W13" i="208"/>
  <c r="D36" i="209"/>
  <c r="J28" i="209"/>
  <c r="H34" i="209"/>
  <c r="I17" i="209"/>
  <c r="K32" i="209"/>
  <c r="H27" i="209"/>
  <c r="H26" i="209"/>
  <c r="K26" i="209"/>
  <c r="I11" i="209"/>
  <c r="K19" i="209"/>
  <c r="H32" i="209"/>
  <c r="K16" i="205"/>
  <c r="D32" i="205"/>
  <c r="H34" i="205"/>
  <c r="J33" i="205"/>
  <c r="D18" i="205"/>
  <c r="H18" i="205"/>
  <c r="K19" i="205"/>
  <c r="I15" i="205"/>
  <c r="V9" i="204"/>
  <c r="T9" i="204"/>
  <c r="W9" i="204"/>
  <c r="U9" i="204"/>
  <c r="T22" i="204"/>
  <c r="Y22" i="204"/>
  <c r="K13" i="205"/>
  <c r="H12" i="205"/>
  <c r="I14" i="205"/>
  <c r="J11" i="205"/>
  <c r="H25" i="205"/>
  <c r="D26" i="205"/>
  <c r="I10" i="205"/>
  <c r="H31" i="205"/>
  <c r="K15" i="205"/>
  <c r="H19" i="205"/>
  <c r="J18" i="205"/>
  <c r="I16" i="205"/>
  <c r="AA20" i="204"/>
  <c r="X20" i="204"/>
  <c r="D13" i="205"/>
  <c r="D27" i="205"/>
  <c r="K11" i="205"/>
  <c r="AA7" i="204"/>
  <c r="T7" i="204"/>
  <c r="Y7" i="204"/>
  <c r="U7" i="204"/>
  <c r="U5" i="204"/>
  <c r="AA18" i="204"/>
  <c r="U18" i="204"/>
  <c r="T18" i="204"/>
  <c r="Y18" i="204"/>
  <c r="W18" i="204"/>
  <c r="R18" i="204"/>
  <c r="S18" i="204"/>
  <c r="V18" i="204"/>
  <c r="X18" i="204"/>
  <c r="U22" i="204"/>
  <c r="H14" i="205"/>
  <c r="J13" i="205"/>
  <c r="H26" i="205"/>
  <c r="I11" i="205"/>
  <c r="AA22" i="204"/>
  <c r="X24" i="204"/>
  <c r="X26" i="204"/>
  <c r="X5" i="204"/>
  <c r="R11" i="204"/>
  <c r="F17" i="204"/>
  <c r="R20" i="204"/>
  <c r="U20" i="204"/>
  <c r="L5" i="204"/>
  <c r="X22" i="204"/>
  <c r="W24" i="204"/>
  <c r="S24" i="204"/>
  <c r="U26" i="204"/>
  <c r="T26" i="204"/>
  <c r="F4" i="204"/>
  <c r="D19" i="205"/>
  <c r="S5" i="204"/>
  <c r="W22" i="204"/>
  <c r="W11" i="204"/>
  <c r="U11" i="204"/>
  <c r="V22" i="204"/>
  <c r="W5" i="204"/>
  <c r="O4" i="204"/>
  <c r="T20" i="204"/>
  <c r="V5" i="204"/>
  <c r="V20" i="204"/>
  <c r="X9" i="204"/>
  <c r="R9" i="204"/>
  <c r="W7" i="204"/>
  <c r="V7" i="204"/>
  <c r="W13" i="204"/>
  <c r="S13" i="204"/>
  <c r="AA11" i="204"/>
  <c r="AA9" i="204"/>
  <c r="Y11" i="204"/>
  <c r="S22" i="204"/>
  <c r="Y24" i="204"/>
  <c r="D30" i="205"/>
  <c r="Y5" i="204"/>
  <c r="W20" i="204"/>
  <c r="R22" i="204"/>
  <c r="U24" i="204"/>
  <c r="V24" i="204"/>
  <c r="R26" i="204"/>
  <c r="V26" i="204"/>
  <c r="R5" i="204"/>
  <c r="S7" i="204"/>
  <c r="S11" i="204"/>
  <c r="S20" i="204"/>
  <c r="Y20" i="204"/>
  <c r="S9" i="204"/>
  <c r="X7" i="204"/>
  <c r="X13" i="204"/>
  <c r="T13" i="204"/>
  <c r="R24" i="204"/>
  <c r="I25" i="205"/>
  <c r="H28" i="205"/>
  <c r="K30" i="205"/>
  <c r="K33" i="205"/>
  <c r="K10" i="205"/>
  <c r="H13" i="205"/>
  <c r="D31" i="205"/>
  <c r="D14" i="211"/>
  <c r="K12" i="211"/>
  <c r="D28" i="211"/>
  <c r="I32" i="211"/>
  <c r="I14" i="211"/>
  <c r="K13" i="211"/>
  <c r="H12" i="211"/>
  <c r="H13" i="211"/>
  <c r="I10" i="211"/>
  <c r="D29" i="211"/>
  <c r="S22" i="210"/>
  <c r="W22" i="210"/>
  <c r="X22" i="210"/>
  <c r="V22" i="210"/>
  <c r="I19" i="211"/>
  <c r="K18" i="211"/>
  <c r="D37" i="211"/>
  <c r="K35" i="211"/>
  <c r="J33" i="211"/>
  <c r="V20" i="210"/>
  <c r="T20" i="210"/>
  <c r="AA20" i="210"/>
  <c r="U20" i="210"/>
  <c r="H14" i="211"/>
  <c r="J13" i="211"/>
  <c r="K10" i="211"/>
  <c r="H29" i="211"/>
  <c r="J28" i="211"/>
  <c r="I11" i="211"/>
  <c r="R20" i="210"/>
  <c r="S18" i="210"/>
  <c r="Y18" i="210"/>
  <c r="X20" i="210"/>
  <c r="U5" i="210"/>
  <c r="S5" i="210"/>
  <c r="X24" i="210"/>
  <c r="Y24" i="210"/>
  <c r="T22" i="210"/>
  <c r="R22" i="210"/>
  <c r="AA9" i="210"/>
  <c r="Y7" i="210"/>
  <c r="R7" i="210"/>
  <c r="D13" i="211"/>
  <c r="K17" i="211"/>
  <c r="D33" i="211"/>
  <c r="J17" i="211"/>
  <c r="H20" i="211"/>
  <c r="J19" i="211"/>
  <c r="K16" i="211"/>
  <c r="T9" i="210"/>
  <c r="Y22" i="210"/>
  <c r="V5" i="210"/>
  <c r="O4" i="210"/>
  <c r="S24" i="210"/>
  <c r="Y26" i="210"/>
  <c r="T26" i="210"/>
  <c r="X5" i="210"/>
  <c r="W13" i="210"/>
  <c r="W7" i="210"/>
  <c r="S13" i="210"/>
  <c r="T13" i="210"/>
  <c r="S26" i="210"/>
  <c r="O18" i="210"/>
  <c r="J16" i="211"/>
  <c r="S20" i="210"/>
  <c r="T18" i="210"/>
  <c r="Y20" i="210"/>
  <c r="U22" i="210"/>
  <c r="T7" i="210"/>
  <c r="I4" i="210"/>
  <c r="X9" i="210"/>
  <c r="I33" i="211"/>
  <c r="H36" i="211"/>
  <c r="K14" i="211"/>
  <c r="J12" i="211"/>
  <c r="H37" i="211"/>
  <c r="J36" i="211"/>
  <c r="K36" i="211"/>
  <c r="K28" i="211"/>
  <c r="H30" i="211"/>
  <c r="K33" i="211"/>
  <c r="J34" i="211"/>
  <c r="H19" i="211"/>
  <c r="J11" i="211"/>
  <c r="I29" i="211"/>
  <c r="H28" i="211"/>
  <c r="D32" i="211"/>
  <c r="K19" i="211"/>
  <c r="J10" i="211"/>
  <c r="T9" i="212"/>
  <c r="U9" i="212"/>
  <c r="Y9" i="212"/>
  <c r="X9" i="212"/>
  <c r="Y11" i="212"/>
  <c r="T11" i="212"/>
  <c r="V11" i="212"/>
  <c r="R11" i="212"/>
  <c r="S11" i="212"/>
  <c r="K10" i="213"/>
  <c r="D12" i="213"/>
  <c r="I11" i="213"/>
  <c r="I12" i="213"/>
  <c r="K11" i="213"/>
  <c r="X11" i="212"/>
  <c r="K9" i="213"/>
  <c r="I10" i="213"/>
  <c r="H25" i="213"/>
  <c r="H13" i="213"/>
  <c r="J12" i="213"/>
  <c r="V9" i="212"/>
  <c r="U5" i="212"/>
  <c r="J29" i="213"/>
  <c r="D33" i="213"/>
  <c r="I32" i="213"/>
  <c r="K27" i="213"/>
  <c r="AA11" i="212"/>
  <c r="U11" i="212"/>
  <c r="H16" i="213"/>
  <c r="K14" i="213"/>
  <c r="D17" i="213"/>
  <c r="I16" i="213"/>
  <c r="R20" i="212"/>
  <c r="W20" i="212"/>
  <c r="X22" i="212"/>
  <c r="Y22" i="212"/>
  <c r="R9" i="212"/>
  <c r="W9" i="212"/>
  <c r="S13" i="212"/>
  <c r="J9" i="213"/>
  <c r="L7" i="212"/>
  <c r="V7" i="212"/>
  <c r="U24" i="212"/>
  <c r="Y13" i="212"/>
  <c r="O4" i="212"/>
  <c r="F18" i="212"/>
  <c r="D29" i="213"/>
  <c r="K32" i="213"/>
  <c r="K30" i="213"/>
  <c r="H26" i="213"/>
  <c r="W11" i="212"/>
  <c r="I18" i="213"/>
  <c r="I24" i="213"/>
  <c r="H12" i="213"/>
  <c r="K17" i="213"/>
  <c r="O5" i="212"/>
  <c r="X20" i="212"/>
  <c r="S22" i="212"/>
  <c r="AA9" i="212"/>
  <c r="S9" i="212"/>
  <c r="D15" i="213"/>
  <c r="D30" i="213"/>
  <c r="I29" i="213"/>
  <c r="W13" i="212"/>
  <c r="V13" i="212"/>
  <c r="W24" i="212"/>
  <c r="F4" i="212"/>
  <c r="I31" i="213"/>
  <c r="J33" i="213"/>
  <c r="J26" i="213"/>
  <c r="K28" i="213"/>
  <c r="H33" i="213"/>
  <c r="J32" i="213"/>
  <c r="K29" i="213"/>
  <c r="I30" i="213"/>
  <c r="D27" i="213"/>
  <c r="K25" i="213"/>
  <c r="J30" i="213"/>
  <c r="K31" i="213"/>
  <c r="H17" i="213"/>
  <c r="J10" i="213"/>
  <c r="I17" i="213"/>
  <c r="D26" i="213"/>
  <c r="K15" i="213"/>
  <c r="I13" i="213"/>
  <c r="I14" i="213"/>
  <c r="K12" i="213"/>
  <c r="S9" i="220"/>
  <c r="V9" i="220"/>
  <c r="T9" i="220"/>
  <c r="X9" i="220"/>
  <c r="Y9" i="220"/>
  <c r="H16" i="221"/>
  <c r="K17" i="221"/>
  <c r="R11" i="220"/>
  <c r="X11" i="220"/>
  <c r="U11" i="220"/>
  <c r="W11" i="220"/>
  <c r="AA11" i="220"/>
  <c r="T11" i="220"/>
  <c r="S11" i="220"/>
  <c r="V11" i="220"/>
  <c r="Y11" i="220"/>
  <c r="Y22" i="220"/>
  <c r="W22" i="220"/>
  <c r="S22" i="220"/>
  <c r="U22" i="220"/>
  <c r="AA22" i="220"/>
  <c r="I26" i="221"/>
  <c r="R9" i="220"/>
  <c r="I10" i="221"/>
  <c r="H13" i="221"/>
  <c r="J12" i="221"/>
  <c r="H25" i="221"/>
  <c r="K9" i="221"/>
  <c r="J29" i="221"/>
  <c r="D33" i="221"/>
  <c r="I18" i="221"/>
  <c r="K16" i="221"/>
  <c r="I17" i="221"/>
  <c r="J26" i="221"/>
  <c r="X7" i="220"/>
  <c r="S7" i="220"/>
  <c r="U7" i="220"/>
  <c r="Y7" i="220"/>
  <c r="V7" i="220"/>
  <c r="K10" i="221"/>
  <c r="D12" i="221"/>
  <c r="D26" i="221"/>
  <c r="J14" i="221"/>
  <c r="AA7" i="220"/>
  <c r="F5" i="220"/>
  <c r="X18" i="220"/>
  <c r="U9" i="220"/>
  <c r="R22" i="220"/>
  <c r="K29" i="221"/>
  <c r="H17" i="221"/>
  <c r="I33" i="221"/>
  <c r="H18" i="221"/>
  <c r="J17" i="221"/>
  <c r="H11" i="221"/>
  <c r="R7" i="220"/>
  <c r="T22" i="220"/>
  <c r="D30" i="221"/>
  <c r="K11" i="221"/>
  <c r="J10" i="221"/>
  <c r="S24" i="220"/>
  <c r="V24" i="220"/>
  <c r="R18" i="220"/>
  <c r="V26" i="220"/>
  <c r="Y26" i="220"/>
  <c r="AA13" i="220"/>
  <c r="U13" i="220"/>
  <c r="R13" i="220"/>
  <c r="AA26" i="220"/>
  <c r="O18" i="220"/>
  <c r="O4" i="220"/>
  <c r="T7" i="220"/>
  <c r="S18" i="220"/>
  <c r="W9" i="220"/>
  <c r="AA9" i="220"/>
  <c r="X22" i="220"/>
  <c r="I24" i="221"/>
  <c r="I15" i="221"/>
  <c r="W24" i="220"/>
  <c r="L20" i="220"/>
  <c r="W20" i="220"/>
  <c r="U26" i="220"/>
  <c r="W13" i="220"/>
  <c r="Y13" i="220"/>
  <c r="V20" i="216"/>
  <c r="U20" i="216"/>
  <c r="Y20" i="216"/>
  <c r="AA20" i="216"/>
  <c r="R20" i="216"/>
  <c r="I14" i="217"/>
  <c r="J11" i="217"/>
  <c r="H12" i="217"/>
  <c r="K13" i="217"/>
  <c r="H25" i="217"/>
  <c r="H17" i="217"/>
  <c r="J16" i="217"/>
  <c r="K18" i="217"/>
  <c r="H30" i="217"/>
  <c r="D33" i="217"/>
  <c r="J34" i="217"/>
  <c r="I19" i="217"/>
  <c r="T20" i="216"/>
  <c r="H32" i="217"/>
  <c r="V9" i="216"/>
  <c r="W9" i="216"/>
  <c r="X7" i="216"/>
  <c r="Y13" i="216"/>
  <c r="S13" i="216"/>
  <c r="W7" i="216"/>
  <c r="Y7" i="216"/>
  <c r="Y22" i="216"/>
  <c r="X22" i="216"/>
  <c r="AA11" i="216"/>
  <c r="T11" i="216"/>
  <c r="H18" i="217"/>
  <c r="K15" i="217"/>
  <c r="D18" i="217"/>
  <c r="R13" i="216"/>
  <c r="V13" i="216"/>
  <c r="X24" i="216"/>
  <c r="R24" i="216"/>
  <c r="W20" i="216"/>
  <c r="X20" i="216"/>
  <c r="Y26" i="216"/>
  <c r="S26" i="216"/>
  <c r="F5" i="216"/>
  <c r="F18" i="216"/>
  <c r="X9" i="216"/>
  <c r="AA9" i="216"/>
  <c r="T7" i="216"/>
  <c r="AA22" i="216"/>
  <c r="I30" i="217"/>
  <c r="Y11" i="216"/>
  <c r="H19" i="217"/>
  <c r="J18" i="217"/>
  <c r="H13" i="217"/>
  <c r="K14" i="217"/>
  <c r="C4" i="216"/>
  <c r="AA24" i="216"/>
  <c r="S20" i="216"/>
  <c r="R26" i="216"/>
  <c r="K32" i="217"/>
  <c r="I33" i="217"/>
  <c r="I32" i="217"/>
  <c r="K12" i="217"/>
  <c r="I13" i="217"/>
  <c r="K34" i="217"/>
  <c r="I25" i="217"/>
  <c r="H28" i="217"/>
  <c r="K27" i="217"/>
  <c r="I34" i="217"/>
  <c r="I29" i="217"/>
  <c r="J30" i="217"/>
  <c r="J10" i="217"/>
  <c r="I10" i="217"/>
  <c r="D32" i="217"/>
  <c r="I18" i="217"/>
  <c r="K31" i="217"/>
  <c r="H29" i="217"/>
  <c r="J28" i="217"/>
  <c r="J26" i="217"/>
  <c r="T7" i="222"/>
  <c r="Y7" i="222"/>
  <c r="S7" i="222"/>
  <c r="V7" i="222"/>
  <c r="U7" i="222"/>
  <c r="R7" i="222"/>
  <c r="W7" i="222"/>
  <c r="AA7" i="222"/>
  <c r="X7" i="222"/>
  <c r="S20" i="222"/>
  <c r="X20" i="222"/>
  <c r="Y20" i="222"/>
  <c r="R20" i="222"/>
  <c r="U20" i="222"/>
  <c r="V20" i="222"/>
  <c r="T20" i="222"/>
  <c r="AA20" i="222"/>
  <c r="W20" i="222"/>
  <c r="S18" i="222"/>
  <c r="R18" i="222"/>
  <c r="U18" i="222"/>
  <c r="Y18" i="222"/>
  <c r="X18" i="222"/>
  <c r="V18" i="222"/>
  <c r="W18" i="222"/>
  <c r="AA18" i="222"/>
  <c r="T18" i="222"/>
  <c r="D19" i="223"/>
  <c r="J15" i="223"/>
  <c r="D30" i="223"/>
  <c r="J31" i="223"/>
  <c r="H33" i="223"/>
  <c r="K34" i="223"/>
  <c r="I30" i="223"/>
  <c r="Y9" i="222"/>
  <c r="S9" i="222"/>
  <c r="U9" i="222"/>
  <c r="X22" i="222"/>
  <c r="S22" i="222"/>
  <c r="T22" i="222"/>
  <c r="V22" i="222"/>
  <c r="Y22" i="222"/>
  <c r="W22" i="222"/>
  <c r="AA22" i="222"/>
  <c r="U22" i="222"/>
  <c r="R22" i="222"/>
  <c r="AA5" i="222"/>
  <c r="Y5" i="222"/>
  <c r="X5" i="222"/>
  <c r="V5" i="222"/>
  <c r="S5" i="222"/>
  <c r="T5" i="222"/>
  <c r="R5" i="222"/>
  <c r="V9" i="222"/>
  <c r="X9" i="222"/>
  <c r="H18" i="223"/>
  <c r="J17" i="223"/>
  <c r="T9" i="222"/>
  <c r="R9" i="222"/>
  <c r="W24" i="222"/>
  <c r="H26" i="223"/>
  <c r="D29" i="223"/>
  <c r="K27" i="223"/>
  <c r="AA9" i="222"/>
  <c r="U13" i="222"/>
  <c r="U5" i="222"/>
  <c r="K32" i="223"/>
  <c r="I33" i="223"/>
  <c r="I26" i="223"/>
  <c r="I25" i="223"/>
  <c r="H28" i="223"/>
  <c r="H34" i="223"/>
  <c r="J33" i="223"/>
  <c r="K30" i="223"/>
  <c r="I31" i="223"/>
  <c r="K17" i="223"/>
  <c r="I18" i="223"/>
  <c r="I28" i="223"/>
  <c r="J32" i="223"/>
  <c r="J29" i="223"/>
  <c r="I27" i="223"/>
  <c r="K28" i="223"/>
  <c r="I29" i="223"/>
  <c r="J26" i="223"/>
  <c r="H27" i="223"/>
  <c r="H13" i="223"/>
  <c r="K11" i="223"/>
  <c r="K16" i="223"/>
  <c r="D14" i="223"/>
  <c r="J10" i="223"/>
  <c r="J30" i="223"/>
  <c r="H31" i="213"/>
  <c r="I12" i="199"/>
  <c r="J14" i="199"/>
  <c r="K14" i="167"/>
  <c r="J12" i="167"/>
  <c r="I30" i="201"/>
  <c r="H33" i="201"/>
  <c r="K28" i="201"/>
  <c r="I29" i="201"/>
  <c r="K25" i="223"/>
  <c r="K25" i="221"/>
  <c r="H29" i="221"/>
  <c r="K30" i="221"/>
  <c r="J18" i="213"/>
  <c r="I31" i="205"/>
  <c r="J17" i="205"/>
  <c r="K20" i="209"/>
  <c r="H30" i="209"/>
  <c r="J29" i="209"/>
  <c r="H20" i="209"/>
  <c r="J19" i="209"/>
  <c r="J16" i="201"/>
  <c r="I29" i="167"/>
  <c r="H19" i="195"/>
  <c r="J18" i="195"/>
  <c r="I16" i="195"/>
  <c r="H31" i="195"/>
  <c r="K15" i="195"/>
  <c r="K12" i="205"/>
  <c r="I13" i="205"/>
  <c r="I16" i="209"/>
  <c r="D33" i="209"/>
  <c r="J11" i="221"/>
  <c r="K13" i="221"/>
  <c r="J14" i="223"/>
  <c r="I12" i="223"/>
  <c r="I17" i="223"/>
  <c r="J19" i="223"/>
  <c r="D26" i="199"/>
  <c r="H13" i="199"/>
  <c r="K18" i="205"/>
  <c r="J16" i="205"/>
  <c r="H17" i="205"/>
  <c r="K32" i="221"/>
  <c r="J30" i="221"/>
  <c r="H31" i="221"/>
  <c r="D36" i="211"/>
  <c r="K34" i="211"/>
  <c r="K28" i="217"/>
  <c r="I33" i="213"/>
  <c r="I36" i="211"/>
  <c r="H30" i="205"/>
  <c r="K31" i="205"/>
  <c r="I19" i="205"/>
  <c r="I26" i="209"/>
  <c r="K16" i="209"/>
  <c r="I10" i="199"/>
  <c r="H27" i="167"/>
  <c r="K33" i="201"/>
  <c r="I34" i="201"/>
  <c r="J25" i="201"/>
  <c r="D29" i="201"/>
  <c r="I34" i="195"/>
  <c r="J31" i="195"/>
  <c r="D33" i="223"/>
  <c r="K31" i="223"/>
  <c r="K33" i="217"/>
  <c r="J31" i="217"/>
  <c r="I25" i="195"/>
  <c r="H28" i="195"/>
  <c r="J25" i="195"/>
  <c r="D29" i="195"/>
  <c r="H34" i="167"/>
  <c r="J33" i="167"/>
  <c r="K30" i="167"/>
  <c r="I31" i="167"/>
  <c r="U19" i="161"/>
  <c r="W19" i="161"/>
  <c r="T19" i="161"/>
  <c r="R19" i="161"/>
  <c r="X19" i="161"/>
  <c r="Y19" i="161"/>
  <c r="I30" i="167"/>
  <c r="H33" i="167"/>
  <c r="I17" i="167"/>
  <c r="J19" i="167"/>
  <c r="B2" i="198"/>
  <c r="B2" i="199"/>
  <c r="B2" i="197"/>
  <c r="K33" i="167"/>
  <c r="J31" i="167"/>
  <c r="I34" i="167"/>
  <c r="U8" i="161"/>
  <c r="T8" i="161"/>
  <c r="X8" i="161"/>
  <c r="R8" i="161"/>
  <c r="W8" i="161"/>
  <c r="Y8" i="161"/>
  <c r="S8" i="161"/>
  <c r="AA19" i="161"/>
  <c r="D33" i="167"/>
  <c r="K31" i="167"/>
  <c r="I18" i="167"/>
  <c r="K17" i="167"/>
  <c r="K29" i="167"/>
  <c r="J27" i="167"/>
  <c r="D34" i="167"/>
  <c r="J30" i="167"/>
  <c r="R7" i="194"/>
  <c r="X7" i="194"/>
  <c r="T7" i="194"/>
  <c r="AA7" i="194"/>
  <c r="U7" i="194"/>
  <c r="S7" i="194"/>
  <c r="W7" i="194"/>
  <c r="Y7" i="194"/>
  <c r="K26" i="195"/>
  <c r="V7" i="194"/>
  <c r="I13" i="195"/>
  <c r="K12" i="195"/>
  <c r="K31" i="195"/>
  <c r="D33" i="195"/>
  <c r="T5" i="194"/>
  <c r="AA5" i="194"/>
  <c r="W5" i="194"/>
  <c r="Y5" i="194"/>
  <c r="X5" i="194"/>
  <c r="R5" i="194"/>
  <c r="V5" i="194"/>
  <c r="U5" i="194"/>
  <c r="S5" i="194"/>
  <c r="H34" i="195"/>
  <c r="J33" i="195"/>
  <c r="I31" i="195"/>
  <c r="K30" i="195"/>
  <c r="H33" i="195"/>
  <c r="I30" i="195"/>
  <c r="I17" i="197"/>
  <c r="J19" i="197"/>
  <c r="X7" i="196"/>
  <c r="V7" i="196"/>
  <c r="W18" i="196"/>
  <c r="S18" i="196"/>
  <c r="V18" i="196"/>
  <c r="R18" i="196"/>
  <c r="AA18" i="196"/>
  <c r="T18" i="196"/>
  <c r="H34" i="197"/>
  <c r="J33" i="197"/>
  <c r="I31" i="197"/>
  <c r="T7" i="196"/>
  <c r="R7" i="196"/>
  <c r="H33" i="197"/>
  <c r="I30" i="197"/>
  <c r="I34" i="197"/>
  <c r="K33" i="197"/>
  <c r="J31" i="197"/>
  <c r="S7" i="196"/>
  <c r="Y7" i="196"/>
  <c r="U7" i="196"/>
  <c r="K17" i="197"/>
  <c r="I18" i="197"/>
  <c r="V5" i="196"/>
  <c r="T5" i="196"/>
  <c r="S5" i="196"/>
  <c r="X5" i="196"/>
  <c r="R5" i="196"/>
  <c r="U5" i="196"/>
  <c r="Y5" i="196"/>
  <c r="AA5" i="196"/>
  <c r="W5" i="196"/>
  <c r="H29" i="197"/>
  <c r="J28" i="197"/>
  <c r="I26" i="197"/>
  <c r="W7" i="196"/>
  <c r="K28" i="197"/>
  <c r="H27" i="197"/>
  <c r="J26" i="197"/>
  <c r="I29" i="197"/>
  <c r="D33" i="197"/>
  <c r="K31" i="197"/>
  <c r="K26" i="197"/>
  <c r="D28" i="197"/>
  <c r="I28" i="197"/>
  <c r="K27" i="197"/>
  <c r="I33" i="197"/>
  <c r="K32" i="197"/>
  <c r="V18" i="198"/>
  <c r="X18" i="198"/>
  <c r="Y18" i="198"/>
  <c r="U18" i="198"/>
  <c r="W18" i="198"/>
  <c r="K12" i="199"/>
  <c r="I13" i="199"/>
  <c r="AA9" i="198"/>
  <c r="Y9" i="198"/>
  <c r="T9" i="198"/>
  <c r="W9" i="198"/>
  <c r="X9" i="198"/>
  <c r="D32" i="199"/>
  <c r="D18" i="199"/>
  <c r="K16" i="199"/>
  <c r="AA18" i="198"/>
  <c r="R18" i="198"/>
  <c r="J30" i="199"/>
  <c r="D34" i="199"/>
  <c r="I30" i="199"/>
  <c r="H33" i="199"/>
  <c r="H29" i="199"/>
  <c r="J28" i="199"/>
  <c r="K25" i="199"/>
  <c r="I26" i="199"/>
  <c r="I34" i="199"/>
  <c r="J31" i="199"/>
  <c r="H32" i="199"/>
  <c r="K19" i="199"/>
  <c r="J17" i="199"/>
  <c r="K33" i="199"/>
  <c r="I18" i="199"/>
  <c r="K17" i="199"/>
  <c r="D33" i="199"/>
  <c r="K31" i="199"/>
  <c r="I28" i="199"/>
  <c r="K27" i="199"/>
  <c r="K26" i="199"/>
  <c r="D28" i="199"/>
  <c r="T18" i="200"/>
  <c r="R18" i="200"/>
  <c r="AA18" i="200"/>
  <c r="X18" i="200"/>
  <c r="U18" i="200"/>
  <c r="H29" i="201"/>
  <c r="J28" i="201"/>
  <c r="I26" i="201"/>
  <c r="V18" i="200"/>
  <c r="D33" i="201"/>
  <c r="K31" i="201"/>
  <c r="J14" i="201"/>
  <c r="I12" i="201"/>
  <c r="S18" i="200"/>
  <c r="Y18" i="200"/>
  <c r="K19" i="201"/>
  <c r="J17" i="201"/>
  <c r="J27" i="201"/>
  <c r="K29" i="201"/>
  <c r="T18" i="208"/>
  <c r="R18" i="208"/>
  <c r="U18" i="208"/>
  <c r="AA18" i="208"/>
  <c r="Y18" i="208"/>
  <c r="V18" i="208"/>
  <c r="X18" i="208"/>
  <c r="W18" i="208"/>
  <c r="S18" i="208"/>
  <c r="I36" i="209"/>
  <c r="J33" i="209"/>
  <c r="K35" i="209"/>
  <c r="J12" i="209"/>
  <c r="K14" i="209"/>
  <c r="X5" i="208"/>
  <c r="W5" i="208"/>
  <c r="R5" i="208"/>
  <c r="S5" i="208"/>
  <c r="Y5" i="208"/>
  <c r="T5" i="208"/>
  <c r="V5" i="208"/>
  <c r="U5" i="208"/>
  <c r="AA5" i="208"/>
  <c r="J14" i="209"/>
  <c r="I12" i="209"/>
  <c r="K13" i="209"/>
  <c r="H12" i="209"/>
  <c r="J11" i="209"/>
  <c r="I14" i="209"/>
  <c r="I30" i="209"/>
  <c r="K29" i="209"/>
  <c r="J27" i="209"/>
  <c r="K27" i="209"/>
  <c r="D29" i="209"/>
  <c r="K33" i="209"/>
  <c r="D35" i="209"/>
  <c r="J26" i="209"/>
  <c r="D30" i="209"/>
  <c r="I35" i="209"/>
  <c r="K34" i="209"/>
  <c r="D28" i="205"/>
  <c r="K26" i="205"/>
  <c r="J30" i="205"/>
  <c r="D34" i="205"/>
  <c r="I17" i="205"/>
  <c r="J19" i="205"/>
  <c r="AA5" i="204"/>
  <c r="T5" i="204"/>
  <c r="I26" i="205"/>
  <c r="H29" i="205"/>
  <c r="J28" i="205"/>
  <c r="K25" i="205"/>
  <c r="D29" i="205"/>
  <c r="J25" i="205"/>
  <c r="H32" i="205"/>
  <c r="I34" i="205"/>
  <c r="J31" i="205"/>
  <c r="I18" i="205"/>
  <c r="K17" i="205"/>
  <c r="I12" i="205"/>
  <c r="J14" i="205"/>
  <c r="D33" i="205"/>
  <c r="K29" i="205"/>
  <c r="J27" i="205"/>
  <c r="I30" i="205"/>
  <c r="H33" i="205"/>
  <c r="K14" i="205"/>
  <c r="J12" i="205"/>
  <c r="I37" i="211"/>
  <c r="H35" i="211"/>
  <c r="I13" i="211"/>
  <c r="I12" i="211"/>
  <c r="J14" i="211"/>
  <c r="V18" i="210"/>
  <c r="U18" i="210"/>
  <c r="R18" i="210"/>
  <c r="X18" i="210"/>
  <c r="AA18" i="210"/>
  <c r="K31" i="211"/>
  <c r="J29" i="211"/>
  <c r="H31" i="211"/>
  <c r="I28" i="211"/>
  <c r="W18" i="210"/>
  <c r="K37" i="211"/>
  <c r="J35" i="211"/>
  <c r="I31" i="211"/>
  <c r="K30" i="211"/>
  <c r="D31" i="211"/>
  <c r="K29" i="211"/>
  <c r="K20" i="211"/>
  <c r="J18" i="211"/>
  <c r="W18" i="212"/>
  <c r="Y18" i="212"/>
  <c r="AA18" i="212"/>
  <c r="V18" i="212"/>
  <c r="S18" i="212"/>
  <c r="U18" i="212"/>
  <c r="T18" i="212"/>
  <c r="X18" i="212"/>
  <c r="R18" i="212"/>
  <c r="S7" i="212"/>
  <c r="U7" i="212"/>
  <c r="H32" i="213"/>
  <c r="J31" i="213"/>
  <c r="R5" i="212"/>
  <c r="X5" i="212"/>
  <c r="S5" i="212"/>
  <c r="Y5" i="212"/>
  <c r="AA5" i="212"/>
  <c r="V5" i="212"/>
  <c r="W7" i="212"/>
  <c r="X7" i="212"/>
  <c r="J13" i="213"/>
  <c r="W5" i="212"/>
  <c r="AA7" i="212"/>
  <c r="R7" i="212"/>
  <c r="K13" i="213"/>
  <c r="J11" i="213"/>
  <c r="T5" i="212"/>
  <c r="Y7" i="212"/>
  <c r="T7" i="212"/>
  <c r="J24" i="213"/>
  <c r="D28" i="213"/>
  <c r="K18" i="213"/>
  <c r="J16" i="213"/>
  <c r="J28" i="213"/>
  <c r="I26" i="213"/>
  <c r="K33" i="213"/>
  <c r="K24" i="213"/>
  <c r="I25" i="213"/>
  <c r="H28" i="213"/>
  <c r="J27" i="213"/>
  <c r="U20" i="220"/>
  <c r="V5" i="220"/>
  <c r="T5" i="220"/>
  <c r="X5" i="220"/>
  <c r="W5" i="220"/>
  <c r="S5" i="220"/>
  <c r="AA5" i="220"/>
  <c r="R5" i="220"/>
  <c r="U5" i="220"/>
  <c r="Y5" i="220"/>
  <c r="H28" i="221"/>
  <c r="J27" i="221"/>
  <c r="I25" i="221"/>
  <c r="K24" i="221"/>
  <c r="D28" i="221"/>
  <c r="J24" i="221"/>
  <c r="S20" i="220"/>
  <c r="T20" i="220"/>
  <c r="U18" i="220"/>
  <c r="T18" i="220"/>
  <c r="V18" i="220"/>
  <c r="Y18" i="220"/>
  <c r="AA18" i="220"/>
  <c r="H32" i="221"/>
  <c r="I29" i="221"/>
  <c r="J13" i="221"/>
  <c r="I11" i="221"/>
  <c r="K31" i="221"/>
  <c r="I32" i="221"/>
  <c r="R20" i="220"/>
  <c r="X20" i="220"/>
  <c r="W18" i="220"/>
  <c r="D32" i="221"/>
  <c r="J16" i="221"/>
  <c r="K18" i="221"/>
  <c r="Y20" i="220"/>
  <c r="AA20" i="220"/>
  <c r="V20" i="220"/>
  <c r="J19" i="217"/>
  <c r="I17" i="217"/>
  <c r="J12" i="217"/>
  <c r="K26" i="217"/>
  <c r="D28" i="217"/>
  <c r="T5" i="216"/>
  <c r="X5" i="216"/>
  <c r="W5" i="216"/>
  <c r="V5" i="216"/>
  <c r="U5" i="216"/>
  <c r="S5" i="216"/>
  <c r="AA5" i="216"/>
  <c r="R5" i="216"/>
  <c r="Y5" i="216"/>
  <c r="V18" i="216"/>
  <c r="S18" i="216"/>
  <c r="Y18" i="216"/>
  <c r="U18" i="216"/>
  <c r="X18" i="216"/>
  <c r="R18" i="216"/>
  <c r="T18" i="216"/>
  <c r="AA18" i="216"/>
  <c r="W18" i="216"/>
  <c r="K19" i="217"/>
  <c r="J17" i="217"/>
  <c r="K30" i="217"/>
  <c r="H34" i="217"/>
  <c r="J33" i="217"/>
  <c r="I31" i="217"/>
  <c r="J27" i="217"/>
  <c r="K29" i="217"/>
  <c r="J25" i="223"/>
  <c r="K19" i="223"/>
  <c r="I34" i="223"/>
  <c r="K33" i="223"/>
  <c r="H32" i="223"/>
  <c r="K14" i="223"/>
  <c r="J12" i="223"/>
  <c r="J27" i="223"/>
  <c r="K29" i="223"/>
  <c r="K12" i="223"/>
  <c r="I13" i="223"/>
  <c r="J34" i="223"/>
  <c r="I32" i="223"/>
  <c r="K14" i="199"/>
  <c r="J12" i="199"/>
  <c r="I32" i="209"/>
  <c r="H35" i="209"/>
  <c r="K27" i="195"/>
  <c r="I28" i="195"/>
  <c r="I35" i="211"/>
  <c r="J37" i="211"/>
  <c r="H28" i="199"/>
  <c r="I25" i="199"/>
  <c r="J30" i="195"/>
  <c r="D34" i="195"/>
  <c r="J32" i="201"/>
  <c r="K34" i="201"/>
  <c r="J27" i="195"/>
  <c r="K29" i="195"/>
  <c r="K27" i="201"/>
  <c r="I28" i="201"/>
  <c r="I32" i="167"/>
  <c r="J34" i="167"/>
  <c r="J32" i="167"/>
  <c r="K34" i="167"/>
  <c r="I33" i="167"/>
  <c r="K32" i="167"/>
  <c r="I32" i="195"/>
  <c r="J34" i="195"/>
  <c r="K34" i="195"/>
  <c r="J32" i="195"/>
  <c r="J32" i="197"/>
  <c r="K34" i="197"/>
  <c r="I27" i="197"/>
  <c r="J29" i="197"/>
  <c r="J34" i="197"/>
  <c r="I32" i="197"/>
  <c r="I17" i="199"/>
  <c r="J19" i="199"/>
  <c r="K34" i="199"/>
  <c r="J32" i="199"/>
  <c r="I33" i="199"/>
  <c r="K32" i="199"/>
  <c r="K30" i="199"/>
  <c r="I31" i="199"/>
  <c r="H34" i="199"/>
  <c r="J33" i="199"/>
  <c r="I32" i="199"/>
  <c r="J34" i="199"/>
  <c r="J29" i="199"/>
  <c r="I27" i="199"/>
  <c r="I32" i="201"/>
  <c r="J34" i="201"/>
  <c r="J36" i="209"/>
  <c r="I34" i="209"/>
  <c r="K28" i="209"/>
  <c r="I29" i="209"/>
  <c r="I28" i="209"/>
  <c r="J30" i="209"/>
  <c r="I27" i="205"/>
  <c r="J29" i="205"/>
  <c r="K27" i="205"/>
  <c r="I28" i="205"/>
  <c r="K32" i="205"/>
  <c r="I33" i="205"/>
  <c r="K34" i="205"/>
  <c r="J32" i="205"/>
  <c r="J34" i="205"/>
  <c r="I32" i="205"/>
  <c r="J30" i="211"/>
  <c r="K32" i="211"/>
  <c r="J32" i="211"/>
  <c r="I30" i="211"/>
  <c r="I27" i="213"/>
  <c r="K26" i="213"/>
  <c r="K26" i="221"/>
  <c r="I27" i="221"/>
  <c r="J33" i="221"/>
  <c r="I31" i="221"/>
  <c r="J31" i="221"/>
  <c r="K33" i="221"/>
  <c r="I27" i="217"/>
  <c r="J29" i="217"/>
  <c r="J27" i="199"/>
  <c r="K29" i="199"/>
  <c r="I33" i="195"/>
  <c r="K32" i="195"/>
  <c r="J34" i="209"/>
  <c r="K36" i="209"/>
</calcChain>
</file>

<file path=xl/sharedStrings.xml><?xml version="1.0" encoding="utf-8"?>
<sst xmlns="http://schemas.openxmlformats.org/spreadsheetml/2006/main" count="2018" uniqueCount="264">
  <si>
    <t>会場</t>
    <rPh sb="0" eb="2">
      <t>カイジョウ</t>
    </rPh>
    <phoneticPr fontId="2"/>
  </si>
  <si>
    <t>決勝トーナメント</t>
  </si>
  <si>
    <t>３　決</t>
    <rPh sb="2" eb="3">
      <t>ケツ</t>
    </rPh>
    <phoneticPr fontId="2"/>
  </si>
  <si>
    <t>決　勝</t>
    <rPh sb="0" eb="1">
      <t>ケツ</t>
    </rPh>
    <rPh sb="2" eb="3">
      <t>カチ</t>
    </rPh>
    <phoneticPr fontId="2"/>
  </si>
  <si>
    <t>Ａブロックの１位</t>
    <rPh sb="7" eb="8">
      <t>イ</t>
    </rPh>
    <phoneticPr fontId="2"/>
  </si>
  <si>
    <t>荻野ＳＳ</t>
    <rPh sb="0" eb="2">
      <t>オギノ</t>
    </rPh>
    <phoneticPr fontId="2"/>
  </si>
  <si>
    <t>勝</t>
  </si>
  <si>
    <t>負</t>
  </si>
  <si>
    <t>分</t>
  </si>
  <si>
    <t>得点</t>
  </si>
  <si>
    <t>失点</t>
  </si>
  <si>
    <t>勝点</t>
  </si>
  <si>
    <t>得失差</t>
  </si>
  <si>
    <t>順位</t>
  </si>
  <si>
    <t>－</t>
  </si>
  <si>
    <t>Ａ－１</t>
    <phoneticPr fontId="2"/>
  </si>
  <si>
    <t>Ｅ－２</t>
    <phoneticPr fontId="2"/>
  </si>
  <si>
    <t>Ｆ－２</t>
    <phoneticPr fontId="2"/>
  </si>
  <si>
    <t>Ｂ－１</t>
    <phoneticPr fontId="2"/>
  </si>
  <si>
    <t>Ｃ－１</t>
    <phoneticPr fontId="2"/>
  </si>
  <si>
    <t>Ｇ－２</t>
    <phoneticPr fontId="2"/>
  </si>
  <si>
    <t>Ｈ－２</t>
    <phoneticPr fontId="2"/>
  </si>
  <si>
    <t>Ｄ－１</t>
    <phoneticPr fontId="2"/>
  </si>
  <si>
    <t>Ｅ－１</t>
    <phoneticPr fontId="2"/>
  </si>
  <si>
    <t>Ｄ－２</t>
    <phoneticPr fontId="2"/>
  </si>
  <si>
    <t>Ｃ－２</t>
    <phoneticPr fontId="2"/>
  </si>
  <si>
    <t>Ｆ－１</t>
    <phoneticPr fontId="2"/>
  </si>
  <si>
    <t>Ｇ－１</t>
    <phoneticPr fontId="2"/>
  </si>
  <si>
    <t>Ｂ－２</t>
    <phoneticPr fontId="2"/>
  </si>
  <si>
    <t>Ａ－２</t>
    <phoneticPr fontId="2"/>
  </si>
  <si>
    <t>Ｈ－１</t>
    <phoneticPr fontId="2"/>
  </si>
  <si>
    <t>Ａ－１</t>
    <phoneticPr fontId="2"/>
  </si>
  <si>
    <t>：</t>
    <phoneticPr fontId="2"/>
  </si>
  <si>
    <t>Ｕ－８の部（Ａ・Ｂブロック）　試合日程</t>
    <rPh sb="4" eb="5">
      <t>ブ</t>
    </rPh>
    <phoneticPr fontId="2"/>
  </si>
  <si>
    <t>本部対応：</t>
    <rPh sb="0" eb="2">
      <t>ホンブ</t>
    </rPh>
    <rPh sb="2" eb="4">
      <t>タイオウ</t>
    </rPh>
    <phoneticPr fontId="2"/>
  </si>
  <si>
    <t>実行委員：</t>
    <rPh sb="0" eb="2">
      <t>ジッコウ</t>
    </rPh>
    <rPh sb="2" eb="4">
      <t>イイン</t>
    </rPh>
    <phoneticPr fontId="2"/>
  </si>
  <si>
    <t>会場設営（8:00集合)：①②試合チーム，　後片付け：⑨⑩試合チーム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2" eb="25">
      <t>アトカタヅ</t>
    </rPh>
    <rPh sb="29" eb="31">
      <t>シアイ</t>
    </rPh>
    <phoneticPr fontId="2"/>
  </si>
  <si>
    <t>10-5-10</t>
    <phoneticPr fontId="2"/>
  </si>
  <si>
    <t>試合開始</t>
    <rPh sb="0" eb="2">
      <t>シアイ</t>
    </rPh>
    <rPh sb="2" eb="4">
      <t>カイシ</t>
    </rPh>
    <phoneticPr fontId="2"/>
  </si>
  <si>
    <t>対　　　　戦</t>
    <rPh sb="0" eb="1">
      <t>タイ</t>
    </rPh>
    <rPh sb="5" eb="6">
      <t>イクサ</t>
    </rPh>
    <phoneticPr fontId="2"/>
  </si>
  <si>
    <t>主　審</t>
    <rPh sb="0" eb="1">
      <t>シュ</t>
    </rPh>
    <rPh sb="2" eb="3">
      <t>シン</t>
    </rPh>
    <phoneticPr fontId="2"/>
  </si>
  <si>
    <t>副審</t>
    <rPh sb="0" eb="2">
      <t>フクシン</t>
    </rPh>
    <phoneticPr fontId="2"/>
  </si>
  <si>
    <t>第４審</t>
    <rPh sb="0" eb="1">
      <t>ダイ</t>
    </rPh>
    <rPh sb="2" eb="3">
      <t>シン</t>
    </rPh>
    <phoneticPr fontId="2"/>
  </si>
  <si>
    <t>①</t>
    <phoneticPr fontId="2"/>
  </si>
  <si>
    <t>－</t>
    <phoneticPr fontId="2"/>
  </si>
  <si>
    <t>本部</t>
    <rPh sb="0" eb="2">
      <t>ホンブ</t>
    </rPh>
    <phoneticPr fontId="2"/>
  </si>
  <si>
    <t>②</t>
    <phoneticPr fontId="2"/>
  </si>
  <si>
    <t>－</t>
    <phoneticPr fontId="2"/>
  </si>
  <si>
    <t>③</t>
    <phoneticPr fontId="2"/>
  </si>
  <si>
    <t>④</t>
    <phoneticPr fontId="2"/>
  </si>
  <si>
    <t>－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</si>
  <si>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</si>
  <si>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</si>
  <si>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</si>
  <si>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</si>
  <si>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</si>
  <si>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</si>
  <si>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10-5-10</t>
    <phoneticPr fontId="2"/>
  </si>
  <si>
    <t>－</t>
    <phoneticPr fontId="2"/>
  </si>
  <si>
    <t>Ｕ－８の部（Ｃ・Ｄブロック）　試合日程</t>
    <rPh sb="4" eb="5">
      <t>ブ</t>
    </rPh>
    <phoneticPr fontId="2"/>
  </si>
  <si>
    <t>Ｕ－８の部（Ｅ・Ｆブロック）　試合日程</t>
    <rPh sb="4" eb="5">
      <t>ブ</t>
    </rPh>
    <phoneticPr fontId="2"/>
  </si>
  <si>
    <t>Ｕ－８の部（Ｇ・Ｈブロック）　試合日程</t>
    <rPh sb="4" eb="5">
      <t>ブ</t>
    </rPh>
    <phoneticPr fontId="2"/>
  </si>
  <si>
    <t>Ｕ－１０の部（Ａ・Ｂブロック）　試合日程</t>
    <rPh sb="5" eb="6">
      <t>ブ</t>
    </rPh>
    <phoneticPr fontId="2"/>
  </si>
  <si>
    <t>Ｕ－１０の部（Ｃ・Ｄブロック）　試合日程</t>
    <rPh sb="5" eb="6">
      <t>ブ</t>
    </rPh>
    <phoneticPr fontId="2"/>
  </si>
  <si>
    <t>Ｕ－１０の部（Ｅ・Ｆブロック）　試合日程</t>
    <rPh sb="5" eb="6">
      <t>ブ</t>
    </rPh>
    <phoneticPr fontId="2"/>
  </si>
  <si>
    <t>Ｕ－１０の部（Ｇ・Ｈブロック）　試合日程</t>
    <rPh sb="5" eb="6">
      <t>ブ</t>
    </rPh>
    <phoneticPr fontId="2"/>
  </si>
  <si>
    <t>Ｕ－１２の部（Ａ・Ｂブロック）　試合日程</t>
    <rPh sb="5" eb="6">
      <t>ブ</t>
    </rPh>
    <phoneticPr fontId="2"/>
  </si>
  <si>
    <t>会場設営（7:30集合)：①②試合チーム，　後片付け：⑨⑩試合チーム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2" eb="25">
      <t>アトカタヅ</t>
    </rPh>
    <rPh sb="29" eb="31">
      <t>シアイ</t>
    </rPh>
    <phoneticPr fontId="2"/>
  </si>
  <si>
    <t>Ｕ－１２の部（Ｃ・Ｄブロック）　試合日程</t>
    <rPh sb="5" eb="6">
      <t>ブ</t>
    </rPh>
    <phoneticPr fontId="2"/>
  </si>
  <si>
    <t>Ｕ－１２の部（Ｅ・Ｆブロック）　試合日程</t>
    <rPh sb="5" eb="6">
      <t>ブ</t>
    </rPh>
    <phoneticPr fontId="2"/>
  </si>
  <si>
    <t>Ｕ－１２の部（Ｇ・Ｈブロック）　試合日程</t>
    <rPh sb="5" eb="6">
      <t>ブ</t>
    </rPh>
    <phoneticPr fontId="2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</si>
  <si>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</si>
  <si>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</si>
  <si>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</si>
  <si>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</si>
  <si>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</si>
  <si>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</si>
  <si>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</si>
  <si>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</si>
  <si>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15-5-15</t>
    <phoneticPr fontId="2"/>
  </si>
  <si>
    <t>20-5-20</t>
    <phoneticPr fontId="2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</si>
  <si>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</si>
  <si>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</si>
  <si>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</si>
  <si>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</si>
  <si>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</si>
  <si>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</si>
  <si>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</si>
  <si>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</si>
  <si>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試合日</t>
    <rPh sb="0" eb="2">
      <t>シアイ</t>
    </rPh>
    <rPh sb="2" eb="3">
      <t>ビ</t>
    </rPh>
    <phoneticPr fontId="2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</si>
  <si>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</si>
  <si>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</si>
  <si>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</si>
  <si>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</si>
  <si>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</si>
  <si>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</si>
  <si>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</si>
  <si>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</si>
  <si>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＜決勝トーナメント＞</t>
    <rPh sb="1" eb="3">
      <t>ケッショウ</t>
    </rPh>
    <phoneticPr fontId="2"/>
  </si>
  <si>
    <t>Ａ－２</t>
    <phoneticPr fontId="2"/>
  </si>
  <si>
    <t>Ａブロックの２位</t>
    <rPh sb="7" eb="8">
      <t>イ</t>
    </rPh>
    <phoneticPr fontId="2"/>
  </si>
  <si>
    <t>例</t>
    <rPh sb="0" eb="1">
      <t>レイ</t>
    </rPh>
    <phoneticPr fontId="2"/>
  </si>
  <si>
    <t>白根ＳＣ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</si>
  <si>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</si>
  <si>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</si>
  <si>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</si>
  <si>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</si>
  <si>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</si>
  <si>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会場設営（7:00集合）：①②試合チーム、後片付け：⑨⑩試合チーム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1" eb="24">
      <t>アトカタヅ</t>
    </rPh>
    <rPh sb="28" eb="30">
      <t>シアイ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</si>
  <si>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</si>
  <si>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</si>
  <si>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</si>
  <si>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</si>
  <si>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</si>
  <si>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－</t>
    <phoneticPr fontId="2"/>
  </si>
  <si>
    <t>Ａ</t>
    <phoneticPr fontId="2"/>
  </si>
  <si>
    <t>会場：１日目・２日目 さえずりの丘公園Ａ</t>
    <rPh sb="4" eb="5">
      <t>ニチ</t>
    </rPh>
    <rPh sb="5" eb="6">
      <t>メ</t>
    </rPh>
    <rPh sb="8" eb="9">
      <t>ニチ</t>
    </rPh>
    <rPh sb="9" eb="10">
      <t>メ</t>
    </rPh>
    <rPh sb="16" eb="17">
      <t>オカ</t>
    </rPh>
    <rPh sb="17" eb="19">
      <t>コウエン</t>
    </rPh>
    <phoneticPr fontId="2"/>
  </si>
  <si>
    <t>会場：１日目・２日目 さえずりの丘公園Ｂ</t>
    <rPh sb="4" eb="5">
      <t>ニチ</t>
    </rPh>
    <rPh sb="5" eb="6">
      <t>メ</t>
    </rPh>
    <rPh sb="8" eb="9">
      <t>ニチ</t>
    </rPh>
    <rPh sb="9" eb="10">
      <t>メ</t>
    </rPh>
    <rPh sb="16" eb="17">
      <t>オカ</t>
    </rPh>
    <rPh sb="17" eb="19">
      <t>コウエン</t>
    </rPh>
    <phoneticPr fontId="2"/>
  </si>
  <si>
    <t>会場：１日目 ・２日目 さえずりの丘公園Ａ</t>
    <rPh sb="4" eb="5">
      <t>ニチ</t>
    </rPh>
    <rPh sb="5" eb="6">
      <t>メ</t>
    </rPh>
    <rPh sb="9" eb="10">
      <t>ニチ</t>
    </rPh>
    <rPh sb="10" eb="11">
      <t>メ</t>
    </rPh>
    <rPh sb="17" eb="18">
      <t>オカ</t>
    </rPh>
    <rPh sb="18" eb="20">
      <t>コウエン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</si>
  <si>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</si>
  <si>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</si>
  <si>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</si>
  <si>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</si>
  <si>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</si>
  <si>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会場設営（7:30集合)：①②試合チーム，　後片付け：④⑤試合チーム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2" eb="25">
      <t>アトカタヅ</t>
    </rPh>
    <rPh sb="29" eb="31">
      <t>シアイ</t>
    </rPh>
    <phoneticPr fontId="2"/>
  </si>
  <si>
    <t>Ｕ－８の部　　予選ブロック表</t>
    <rPh sb="7" eb="9">
      <t>ヨセン</t>
    </rPh>
    <rPh sb="13" eb="14">
      <t>ヒョウ</t>
    </rPh>
    <phoneticPr fontId="2"/>
  </si>
  <si>
    <t>Ｕ－１０の部　　予選ブロック表</t>
    <rPh sb="8" eb="10">
      <t>ヨセン</t>
    </rPh>
    <rPh sb="14" eb="15">
      <t>ヒョウ</t>
    </rPh>
    <phoneticPr fontId="2"/>
  </si>
  <si>
    <t>Ｕ－１２の部　　予選ブロック表</t>
    <rPh sb="8" eb="10">
      <t>ヨセン</t>
    </rPh>
    <rPh sb="14" eb="15">
      <t>ヒョウ</t>
    </rPh>
    <phoneticPr fontId="2"/>
  </si>
  <si>
    <t>第２３回　ヨコハマ　メトロポリタンカップ　少年サッカー大会</t>
    <rPh sb="0" eb="1">
      <t>ダイ</t>
    </rPh>
    <rPh sb="3" eb="4">
      <t>カイ</t>
    </rPh>
    <rPh sb="21" eb="23">
      <t>ショウネン</t>
    </rPh>
    <rPh sb="27" eb="29">
      <t>タイカイ</t>
    </rPh>
    <phoneticPr fontId="2"/>
  </si>
  <si>
    <t>FC南台</t>
    <rPh sb="2" eb="4">
      <t>ミナミダイ</t>
    </rPh>
    <phoneticPr fontId="2"/>
  </si>
  <si>
    <t>野庭KC</t>
    <rPh sb="0" eb="1">
      <t>ノ</t>
    </rPh>
    <rPh sb="1" eb="2">
      <t>ニワ</t>
    </rPh>
    <phoneticPr fontId="2"/>
  </si>
  <si>
    <t>FCアムゼル</t>
    <phoneticPr fontId="2"/>
  </si>
  <si>
    <t>美晴SC</t>
    <rPh sb="0" eb="2">
      <t>ミハル</t>
    </rPh>
    <phoneticPr fontId="2"/>
  </si>
  <si>
    <t>ﾛｰｼﾞｬﾄﾞｰﾑFC</t>
    <phoneticPr fontId="2"/>
  </si>
  <si>
    <t>南ヶ丘KC</t>
    <rPh sb="0" eb="3">
      <t>ミナミガオカ</t>
    </rPh>
    <phoneticPr fontId="2"/>
  </si>
  <si>
    <t>日限山FC</t>
    <rPh sb="0" eb="3">
      <t>ヒギリヤマ</t>
    </rPh>
    <phoneticPr fontId="2"/>
  </si>
  <si>
    <t>FC　MSN</t>
    <phoneticPr fontId="2"/>
  </si>
  <si>
    <t>藤塚KC</t>
    <rPh sb="0" eb="2">
      <t>フジツカ</t>
    </rPh>
    <phoneticPr fontId="2"/>
  </si>
  <si>
    <t>FC　YSA</t>
    <phoneticPr fontId="2"/>
  </si>
  <si>
    <t>帷子SC</t>
    <rPh sb="0" eb="2">
      <t>カタビラ</t>
    </rPh>
    <phoneticPr fontId="2"/>
  </si>
  <si>
    <t>上星川SC</t>
    <rPh sb="0" eb="3">
      <t>カミホシカワ</t>
    </rPh>
    <phoneticPr fontId="2"/>
  </si>
  <si>
    <t>横浜GSFC</t>
    <rPh sb="0" eb="2">
      <t>ヨコハマ</t>
    </rPh>
    <phoneticPr fontId="2"/>
  </si>
  <si>
    <t>坂本SC</t>
    <rPh sb="0" eb="2">
      <t>サカモト</t>
    </rPh>
    <phoneticPr fontId="2"/>
  </si>
  <si>
    <t>西谷FC</t>
    <rPh sb="0" eb="2">
      <t>ニシヤ</t>
    </rPh>
    <phoneticPr fontId="2"/>
  </si>
  <si>
    <t>岩崎FC</t>
    <rPh sb="0" eb="2">
      <t>イワサキ</t>
    </rPh>
    <phoneticPr fontId="2"/>
  </si>
  <si>
    <t>バディーSC</t>
    <phoneticPr fontId="2"/>
  </si>
  <si>
    <t>六ッ川SC</t>
    <rPh sb="0" eb="3">
      <t>ムツカワ</t>
    </rPh>
    <phoneticPr fontId="2"/>
  </si>
  <si>
    <t>本牧少年SC</t>
    <rPh sb="0" eb="2">
      <t>ホンモク</t>
    </rPh>
    <rPh sb="2" eb="4">
      <t>ショウネン</t>
    </rPh>
    <phoneticPr fontId="2"/>
  </si>
  <si>
    <t>みずきSC</t>
    <phoneticPr fontId="2"/>
  </si>
  <si>
    <t>一本松SC</t>
    <rPh sb="0" eb="3">
      <t>イッポンマツ</t>
    </rPh>
    <phoneticPr fontId="2"/>
  </si>
  <si>
    <t>サザンFC</t>
    <phoneticPr fontId="2"/>
  </si>
  <si>
    <t>FC藤棚</t>
    <rPh sb="2" eb="4">
      <t>フジダナ</t>
    </rPh>
    <phoneticPr fontId="2"/>
  </si>
  <si>
    <t>FCゼブラ</t>
    <phoneticPr fontId="2"/>
  </si>
  <si>
    <t>六浦毎日SS</t>
    <rPh sb="0" eb="2">
      <t>ムツウラ</t>
    </rPh>
    <rPh sb="2" eb="4">
      <t>マイニチ</t>
    </rPh>
    <phoneticPr fontId="2"/>
  </si>
  <si>
    <t>よりともSC</t>
    <phoneticPr fontId="2"/>
  </si>
  <si>
    <t>荏田東FC</t>
    <rPh sb="0" eb="2">
      <t>エダ</t>
    </rPh>
    <rPh sb="2" eb="3">
      <t>ヒガシ</t>
    </rPh>
    <phoneticPr fontId="2"/>
  </si>
  <si>
    <t>川中島SC</t>
    <rPh sb="0" eb="3">
      <t>カワナカジマ</t>
    </rPh>
    <phoneticPr fontId="2"/>
  </si>
  <si>
    <t>本町SSS</t>
    <rPh sb="0" eb="2">
      <t>ホンチョウ</t>
    </rPh>
    <phoneticPr fontId="2"/>
  </si>
  <si>
    <t>藤の木SC</t>
    <rPh sb="0" eb="1">
      <t>フジ</t>
    </rPh>
    <rPh sb="2" eb="3">
      <t>キ</t>
    </rPh>
    <phoneticPr fontId="2"/>
  </si>
  <si>
    <t>文庫FC</t>
    <rPh sb="0" eb="2">
      <t>ブンコ</t>
    </rPh>
    <phoneticPr fontId="2"/>
  </si>
  <si>
    <t>原FC</t>
    <rPh sb="0" eb="1">
      <t>ハラ</t>
    </rPh>
    <phoneticPr fontId="2"/>
  </si>
  <si>
    <t>横浜かもめSC</t>
    <rPh sb="0" eb="2">
      <t>ヨコハマ</t>
    </rPh>
    <phoneticPr fontId="2"/>
  </si>
  <si>
    <t>FC本郷</t>
    <rPh sb="2" eb="4">
      <t>ホンゴウ</t>
    </rPh>
    <phoneticPr fontId="2"/>
  </si>
  <si>
    <t>７８FC西柴</t>
    <rPh sb="4" eb="5">
      <t>ニシ</t>
    </rPh>
    <rPh sb="5" eb="6">
      <t>シバ</t>
    </rPh>
    <phoneticPr fontId="2"/>
  </si>
  <si>
    <t>しらとり台FC</t>
    <rPh sb="4" eb="5">
      <t>ダイ</t>
    </rPh>
    <phoneticPr fontId="2"/>
  </si>
  <si>
    <t>FC80洋光台</t>
    <rPh sb="4" eb="7">
      <t>ヨウコウダイ</t>
    </rPh>
    <phoneticPr fontId="2"/>
  </si>
  <si>
    <t>横浜すみれSC</t>
    <rPh sb="0" eb="2">
      <t>ヨコハマ</t>
    </rPh>
    <phoneticPr fontId="2"/>
  </si>
  <si>
    <t>富岡SC</t>
    <rPh sb="0" eb="2">
      <t>トミオカ</t>
    </rPh>
    <phoneticPr fontId="2"/>
  </si>
  <si>
    <t>黒滝SC</t>
    <rPh sb="0" eb="2">
      <t>クロタキ</t>
    </rPh>
    <phoneticPr fontId="2"/>
  </si>
  <si>
    <t>８月１９日（土）・８月２０日（日）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ニチ</t>
    </rPh>
    <phoneticPr fontId="2"/>
  </si>
  <si>
    <t>８月２６日（土）・８月２７日（日）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ニチ</t>
    </rPh>
    <phoneticPr fontId="2"/>
  </si>
  <si>
    <t>さえずりの丘公園Ａピッチ</t>
    <rPh sb="5" eb="6">
      <t>オカ</t>
    </rPh>
    <rPh sb="6" eb="8">
      <t>コウエン</t>
    </rPh>
    <phoneticPr fontId="21"/>
  </si>
  <si>
    <t>さえずりの丘公園Ｂピッチ</t>
    <rPh sb="5" eb="6">
      <t>オカ</t>
    </rPh>
    <rPh sb="6" eb="8">
      <t>コウエン</t>
    </rPh>
    <phoneticPr fontId="21"/>
  </si>
  <si>
    <t>YKFC</t>
    <phoneticPr fontId="2"/>
  </si>
  <si>
    <t>ﾛｰｼﾞｬ･ﾄﾞｰﾑFC</t>
    <phoneticPr fontId="2"/>
  </si>
  <si>
    <t>港南台SC</t>
    <rPh sb="0" eb="2">
      <t>コウナン</t>
    </rPh>
    <rPh sb="2" eb="3">
      <t>ダイ</t>
    </rPh>
    <phoneticPr fontId="2"/>
  </si>
  <si>
    <t>桜ヶ丘FC</t>
    <rPh sb="0" eb="3">
      <t>サクラガオカ</t>
    </rPh>
    <phoneticPr fontId="2"/>
  </si>
  <si>
    <t>FCゴール</t>
    <phoneticPr fontId="2"/>
  </si>
  <si>
    <t>NPO　YSCC</t>
    <phoneticPr fontId="2"/>
  </si>
  <si>
    <t>大崎SC</t>
    <rPh sb="0" eb="2">
      <t>オオサキ</t>
    </rPh>
    <phoneticPr fontId="2"/>
  </si>
  <si>
    <t>大井少年SC</t>
    <rPh sb="0" eb="2">
      <t>オオイ</t>
    </rPh>
    <rPh sb="2" eb="4">
      <t>ショウネン</t>
    </rPh>
    <phoneticPr fontId="2"/>
  </si>
  <si>
    <t>福田FC.Jr</t>
    <rPh sb="0" eb="2">
      <t>フクダ</t>
    </rPh>
    <phoneticPr fontId="2"/>
  </si>
  <si>
    <t>久里浜FC</t>
    <rPh sb="0" eb="3">
      <t>クリハマ</t>
    </rPh>
    <phoneticPr fontId="2"/>
  </si>
  <si>
    <t>横浜SCつばさ</t>
    <rPh sb="0" eb="2">
      <t>ヨコハマ</t>
    </rPh>
    <phoneticPr fontId="2"/>
  </si>
  <si>
    <t>鶴ヶ峰SC</t>
    <rPh sb="0" eb="3">
      <t>ツルガミネ</t>
    </rPh>
    <phoneticPr fontId="2"/>
  </si>
  <si>
    <t>KAZU　SC</t>
    <phoneticPr fontId="2"/>
  </si>
  <si>
    <t>FC明浜</t>
    <rPh sb="2" eb="4">
      <t>アケハマ</t>
    </rPh>
    <phoneticPr fontId="2"/>
  </si>
  <si>
    <t>緑野FC</t>
    <rPh sb="0" eb="1">
      <t>ミドリ</t>
    </rPh>
    <rPh sb="1" eb="2">
      <t>ノ</t>
    </rPh>
    <phoneticPr fontId="2"/>
  </si>
  <si>
    <t>中沢SS</t>
    <rPh sb="0" eb="2">
      <t>ナカザワ</t>
    </rPh>
    <phoneticPr fontId="2"/>
  </si>
  <si>
    <t>平戸永谷遊水地広場</t>
    <rPh sb="0" eb="2">
      <t>ヒラド</t>
    </rPh>
    <rPh sb="2" eb="4">
      <t>ナガヤ</t>
    </rPh>
    <rPh sb="4" eb="7">
      <t>ユウスイチ</t>
    </rPh>
    <rPh sb="7" eb="9">
      <t>ヒロバ</t>
    </rPh>
    <phoneticPr fontId="2"/>
  </si>
  <si>
    <t>日産追浜Ａ／Ｂ</t>
    <rPh sb="0" eb="4">
      <t>ニッサンオッパマ</t>
    </rPh>
    <phoneticPr fontId="21"/>
  </si>
  <si>
    <t>平戸永谷遊水地広場</t>
    <rPh sb="0" eb="2">
      <t>ヒラド</t>
    </rPh>
    <rPh sb="2" eb="4">
      <t>ナガヤ</t>
    </rPh>
    <rPh sb="4" eb="7">
      <t>ユウスイチ</t>
    </rPh>
    <rPh sb="7" eb="9">
      <t>ヒロバ</t>
    </rPh>
    <phoneticPr fontId="21"/>
  </si>
  <si>
    <t>日産追浜Ａ／Ｂ・長浜公園</t>
    <rPh sb="8" eb="10">
      <t>ナガハマ</t>
    </rPh>
    <rPh sb="10" eb="12">
      <t>コウエン</t>
    </rPh>
    <phoneticPr fontId="21"/>
  </si>
  <si>
    <t>城郷SC</t>
    <rPh sb="0" eb="2">
      <t>シロサト</t>
    </rPh>
    <phoneticPr fontId="2"/>
  </si>
  <si>
    <t>横浜深園SC</t>
    <rPh sb="0" eb="2">
      <t>ヨコハマ</t>
    </rPh>
    <rPh sb="2" eb="3">
      <t>フカ</t>
    </rPh>
    <rPh sb="3" eb="4">
      <t>ソノ</t>
    </rPh>
    <phoneticPr fontId="2"/>
  </si>
  <si>
    <t>荏田南FC</t>
    <rPh sb="0" eb="2">
      <t>エダ</t>
    </rPh>
    <rPh sb="2" eb="3">
      <t>ミナミ</t>
    </rPh>
    <phoneticPr fontId="2"/>
  </si>
  <si>
    <t>大門FC</t>
    <rPh sb="0" eb="2">
      <t>ダイモン</t>
    </rPh>
    <phoneticPr fontId="2"/>
  </si>
  <si>
    <t>瀬谷FC</t>
    <rPh sb="0" eb="2">
      <t>セヤ</t>
    </rPh>
    <phoneticPr fontId="2"/>
  </si>
  <si>
    <t>ﾌﾞﾗｯｸｼﾞｬｶﾞｰｽﾞ</t>
    <phoneticPr fontId="2"/>
  </si>
  <si>
    <t>磯子フレンズSC</t>
    <rPh sb="0" eb="2">
      <t>イソゴ</t>
    </rPh>
    <phoneticPr fontId="2"/>
  </si>
  <si>
    <t>南毛利FC</t>
    <rPh sb="0" eb="3">
      <t>ナンモウリ</t>
    </rPh>
    <phoneticPr fontId="2"/>
  </si>
  <si>
    <t>平戸FC</t>
    <rPh sb="0" eb="2">
      <t>ヒラド</t>
    </rPh>
    <phoneticPr fontId="2"/>
  </si>
  <si>
    <t>FCアルファ</t>
    <phoneticPr fontId="2"/>
  </si>
  <si>
    <t>港FC</t>
    <rPh sb="0" eb="1">
      <t>ミナト</t>
    </rPh>
    <phoneticPr fontId="2"/>
  </si>
  <si>
    <t>山王JFC</t>
    <rPh sb="0" eb="2">
      <t>サンノウ</t>
    </rPh>
    <phoneticPr fontId="2"/>
  </si>
  <si>
    <t>関東学院大学Ａピッチ</t>
    <rPh sb="0" eb="2">
      <t>カントウ</t>
    </rPh>
    <rPh sb="2" eb="4">
      <t>ガクイン</t>
    </rPh>
    <rPh sb="4" eb="6">
      <t>ダイガク</t>
    </rPh>
    <phoneticPr fontId="21"/>
  </si>
  <si>
    <t>関東学院大学Ｂピッチ</t>
    <rPh sb="0" eb="2">
      <t>カントウ</t>
    </rPh>
    <rPh sb="2" eb="4">
      <t>ガクイン</t>
    </rPh>
    <rPh sb="4" eb="6">
      <t>ダイガク</t>
    </rPh>
    <phoneticPr fontId="21"/>
  </si>
  <si>
    <t>９月２日（土）</t>
    <rPh sb="1" eb="2">
      <t>ガツ</t>
    </rPh>
    <rPh sb="3" eb="4">
      <t>ニチ</t>
    </rPh>
    <rPh sb="5" eb="6">
      <t>ド</t>
    </rPh>
    <phoneticPr fontId="2"/>
  </si>
  <si>
    <t>９月３日（日）</t>
    <rPh sb="1" eb="2">
      <t>ガツ</t>
    </rPh>
    <rPh sb="3" eb="4">
      <t>ニチ</t>
    </rPh>
    <rPh sb="5" eb="6">
      <t>ニチ</t>
    </rPh>
    <phoneticPr fontId="2"/>
  </si>
  <si>
    <t>U-8</t>
    <phoneticPr fontId="2"/>
  </si>
  <si>
    <t>U-10</t>
    <phoneticPr fontId="2"/>
  </si>
  <si>
    <t>U-12</t>
    <phoneticPr fontId="2"/>
  </si>
  <si>
    <t>予選リーグ戦　　1日目：８月１９日（土）　さえずりの丘公園Ａ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rPh sb="26" eb="27">
      <t>オカ</t>
    </rPh>
    <rPh sb="27" eb="29">
      <t>コウエン</t>
    </rPh>
    <phoneticPr fontId="2"/>
  </si>
  <si>
    <t>①～⑤ ＦＣ南台、⑥～⑩ 六ッ川SC</t>
    <rPh sb="6" eb="8">
      <t>ミナミダイ</t>
    </rPh>
    <rPh sb="13" eb="16">
      <t>ムツカワ</t>
    </rPh>
    <phoneticPr fontId="2"/>
  </si>
  <si>
    <t>予選リーグ戦　　２日目：８月２０日（日）　さえずりの丘公園Ａ　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rPh sb="26" eb="27">
      <t>オカ</t>
    </rPh>
    <rPh sb="27" eb="29">
      <t>コウエン</t>
    </rPh>
    <phoneticPr fontId="2"/>
  </si>
  <si>
    <t>A</t>
    <phoneticPr fontId="2"/>
  </si>
  <si>
    <t>予選リーグ戦　　1日目：８月１９日（土）　さえずりの丘公園Ｂ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rPh sb="26" eb="27">
      <t>オカ</t>
    </rPh>
    <rPh sb="27" eb="29">
      <t>コウエン</t>
    </rPh>
    <phoneticPr fontId="2"/>
  </si>
  <si>
    <t>①～⑤ ＦＣアムゼル、⑥～⑩ 美晴SC</t>
    <rPh sb="15" eb="17">
      <t>ミハル</t>
    </rPh>
    <phoneticPr fontId="2"/>
  </si>
  <si>
    <t>予選リーグ戦　　２日目：８月２０日（日）　さえずりの丘公園B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rPh sb="26" eb="27">
      <t>オカ</t>
    </rPh>
    <rPh sb="27" eb="29">
      <t>コウエン</t>
    </rPh>
    <phoneticPr fontId="2"/>
  </si>
  <si>
    <t>B</t>
    <phoneticPr fontId="2"/>
  </si>
  <si>
    <t>予選リーグ戦　　1日目：８月２６日（土）　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phoneticPr fontId="2"/>
  </si>
  <si>
    <t>①～⑤ ﾛｰｼﾞｬ･ﾄﾞｰﾑFC、⑥～⑩南ヶ丘KC</t>
    <rPh sb="20" eb="23">
      <t>ミナミガオカ</t>
    </rPh>
    <phoneticPr fontId="2"/>
  </si>
  <si>
    <t>予選リーグ戦　　２日目：８月２７日（日）　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phoneticPr fontId="2"/>
  </si>
  <si>
    <t>予選リーグ戦　　1日目：８月２６日（土）　さえずりの丘公園Ｂ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rPh sb="26" eb="27">
      <t>オカ</t>
    </rPh>
    <rPh sb="27" eb="29">
      <t>コウエン</t>
    </rPh>
    <phoneticPr fontId="2"/>
  </si>
  <si>
    <t>会場：１日目 ・ ２日目 さえずりの丘公園Ｂ</t>
    <rPh sb="4" eb="5">
      <t>ニチ</t>
    </rPh>
    <rPh sb="5" eb="6">
      <t>メ</t>
    </rPh>
    <rPh sb="10" eb="11">
      <t>ニチ</t>
    </rPh>
    <rPh sb="11" eb="12">
      <t>メ</t>
    </rPh>
    <rPh sb="18" eb="19">
      <t>オカ</t>
    </rPh>
    <rPh sb="19" eb="21">
      <t>コウエン</t>
    </rPh>
    <phoneticPr fontId="2"/>
  </si>
  <si>
    <t>①～⑤ 日限山ＦＣ、⑥～⑩ＦＣ ＭＳＮ</t>
    <rPh sb="4" eb="7">
      <t>ヒギリヤマ</t>
    </rPh>
    <phoneticPr fontId="2"/>
  </si>
  <si>
    <t>予選リーグ戦　　２日目：８月２７日（日）　さえずりの丘公園Ｂ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rPh sb="26" eb="27">
      <t>オカ</t>
    </rPh>
    <rPh sb="27" eb="29">
      <t>コウエン</t>
    </rPh>
    <phoneticPr fontId="2"/>
  </si>
  <si>
    <t>会場：１日目・２日目　平戸永谷川遊水地広場</t>
    <rPh sb="4" eb="5">
      <t>ニチ</t>
    </rPh>
    <rPh sb="5" eb="6">
      <t>メ</t>
    </rPh>
    <rPh sb="8" eb="10">
      <t>カメ</t>
    </rPh>
    <rPh sb="11" eb="13">
      <t>ヒラド</t>
    </rPh>
    <rPh sb="13" eb="15">
      <t>ナガヤ</t>
    </rPh>
    <rPh sb="15" eb="16">
      <t>カワ</t>
    </rPh>
    <rPh sb="16" eb="19">
      <t>ユウスイチ</t>
    </rPh>
    <rPh sb="19" eb="21">
      <t>ヒロバ</t>
    </rPh>
    <phoneticPr fontId="2"/>
  </si>
  <si>
    <t>予選リーグ戦　　1日目：８月１９日（土）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phoneticPr fontId="2"/>
  </si>
  <si>
    <t>①～⑤ＹＫＦＣ、⑥～⑩ﾛｰｼﾞｬ･ﾄﾞｰﾑＦＣ</t>
    <phoneticPr fontId="2"/>
  </si>
  <si>
    <t>予選リーグ戦　　２日目：８月２０日（日）　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phoneticPr fontId="2"/>
  </si>
  <si>
    <t>会場：１日目・２日目　日産追浜Ａ／Ｂ</t>
    <rPh sb="4" eb="5">
      <t>ニチ</t>
    </rPh>
    <rPh sb="5" eb="6">
      <t>メ</t>
    </rPh>
    <rPh sb="8" eb="10">
      <t>カメ</t>
    </rPh>
    <rPh sb="11" eb="13">
      <t>ニッサン</t>
    </rPh>
    <rPh sb="13" eb="15">
      <t>オッパマ</t>
    </rPh>
    <phoneticPr fontId="2"/>
  </si>
  <si>
    <t>予選リーグ戦　　1日目：８月１９日（土）　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phoneticPr fontId="2"/>
  </si>
  <si>
    <t>Ａ</t>
    <phoneticPr fontId="2"/>
  </si>
  <si>
    <t>Ｂ</t>
    <phoneticPr fontId="2"/>
  </si>
  <si>
    <t>予選リーグ戦　　２日目：８月２０日（日）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phoneticPr fontId="2"/>
  </si>
  <si>
    <t>会場設営（7:30集合)：①②試合チーム、後片付け：④⑤試合チーム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1" eb="24">
      <t>アトカタヅ</t>
    </rPh>
    <rPh sb="28" eb="30">
      <t>シアイ</t>
    </rPh>
    <phoneticPr fontId="2"/>
  </si>
  <si>
    <t>Ａ①～⑤ 藤の木ＳＣ、Ｂ①～⑤ 岩崎ＦＣ</t>
    <rPh sb="5" eb="6">
      <t>フジ</t>
    </rPh>
    <rPh sb="7" eb="8">
      <t>キ</t>
    </rPh>
    <rPh sb="16" eb="18">
      <t>イワサキ</t>
    </rPh>
    <phoneticPr fontId="2"/>
  </si>
  <si>
    <t>会場：１日目・２日目 平戸永谷川遊水地広場</t>
    <rPh sb="4" eb="5">
      <t>ニチ</t>
    </rPh>
    <rPh sb="5" eb="6">
      <t>メ</t>
    </rPh>
    <rPh sb="8" eb="9">
      <t>ニチ</t>
    </rPh>
    <rPh sb="9" eb="10">
      <t>メ</t>
    </rPh>
    <rPh sb="11" eb="13">
      <t>ヒラド</t>
    </rPh>
    <rPh sb="13" eb="15">
      <t>ナガヤ</t>
    </rPh>
    <rPh sb="15" eb="16">
      <t>カワ</t>
    </rPh>
    <rPh sb="16" eb="19">
      <t>ユウスイチ</t>
    </rPh>
    <rPh sb="19" eb="21">
      <t>ヒロバ</t>
    </rPh>
    <phoneticPr fontId="2"/>
  </si>
  <si>
    <t>予選リーグ戦　　1日目：８月２６日（土）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phoneticPr fontId="2"/>
  </si>
  <si>
    <t>①～⑤ＦＣ ＹＳＡ、⑥～⑩野庭ＫＣ</t>
    <rPh sb="13" eb="14">
      <t>ノ</t>
    </rPh>
    <rPh sb="14" eb="15">
      <t>ニワ</t>
    </rPh>
    <phoneticPr fontId="2"/>
  </si>
  <si>
    <t>予選リーグ戦　　２日目：８月２７日（日）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phoneticPr fontId="2"/>
  </si>
  <si>
    <t>Ａ①～⑤　サザンＦＣ、Ｂ①～⑤　六ッ川ＳＣ</t>
    <rPh sb="16" eb="19">
      <t>ムツカワ</t>
    </rPh>
    <phoneticPr fontId="2"/>
  </si>
  <si>
    <t>①～⑤　サザンＦＣ、⑥～⑩　六ッ川ＳＣ</t>
    <rPh sb="14" eb="17">
      <t>ムツカワ</t>
    </rPh>
    <phoneticPr fontId="2"/>
  </si>
  <si>
    <t>予選リーグ戦　　1日目：８月１９日（土）　関東学院大学Ａ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rPh sb="21" eb="27">
      <t>カントウガクインダイガク</t>
    </rPh>
    <phoneticPr fontId="2"/>
  </si>
  <si>
    <t>①～⑤坂本ＳＣ、⑥～⑩南ヶ丘ＫＣ</t>
    <rPh sb="3" eb="5">
      <t>サカモト</t>
    </rPh>
    <rPh sb="11" eb="14">
      <t>ミナミガオカ</t>
    </rPh>
    <phoneticPr fontId="2"/>
  </si>
  <si>
    <t>予選リーグ戦　　２日目：８月２０日（日）　関東学院大学Ａ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rPh sb="21" eb="27">
      <t>カントウガクインダイガク</t>
    </rPh>
    <phoneticPr fontId="2"/>
  </si>
  <si>
    <t>予選リーグ戦　　1日目：８月１９日（土）　関東学院大学Ｂ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ド</t>
    </rPh>
    <rPh sb="21" eb="27">
      <t>カントウガクインダイガク</t>
    </rPh>
    <phoneticPr fontId="2"/>
  </si>
  <si>
    <t>①～⑤日限山ＦＣ、⑥～⑩野庭ＫＣ</t>
    <rPh sb="3" eb="6">
      <t>ヒギリヤマ</t>
    </rPh>
    <rPh sb="12" eb="13">
      <t>ノ</t>
    </rPh>
    <rPh sb="13" eb="14">
      <t>ニワ</t>
    </rPh>
    <phoneticPr fontId="2"/>
  </si>
  <si>
    <t>予選リーグ戦　　２日目：８月２０日（日）　関東学院大学Ｂ</t>
    <rPh sb="0" eb="2">
      <t>ヨセン</t>
    </rPh>
    <rPh sb="5" eb="6">
      <t>セン</t>
    </rPh>
    <rPh sb="9" eb="10">
      <t>ニチ</t>
    </rPh>
    <rPh sb="10" eb="11">
      <t>メ</t>
    </rPh>
    <rPh sb="13" eb="14">
      <t>ツキ</t>
    </rPh>
    <rPh sb="16" eb="17">
      <t>ヒ</t>
    </rPh>
    <rPh sb="18" eb="19">
      <t>ニチ</t>
    </rPh>
    <rPh sb="21" eb="27">
      <t>カントウガクインダイガク</t>
    </rPh>
    <phoneticPr fontId="2"/>
  </si>
  <si>
    <t>①～⑤ＹＫＦＣ、⑥～⑩ＦＣアムゼル</t>
    <phoneticPr fontId="2"/>
  </si>
  <si>
    <t>会場設営（7:00集合)：①②試合チーム，　後片付け：⑨⑩試合チーム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2" eb="25">
      <t>アトカタヅ</t>
    </rPh>
    <rPh sb="29" eb="31">
      <t>シアイ</t>
    </rPh>
    <phoneticPr fontId="2"/>
  </si>
  <si>
    <t>会場：１日目・２日目 関東学院大学Ｂ</t>
    <rPh sb="4" eb="5">
      <t>ニチ</t>
    </rPh>
    <rPh sb="5" eb="6">
      <t>メ</t>
    </rPh>
    <rPh sb="8" eb="9">
      <t>ニチ</t>
    </rPh>
    <rPh sb="9" eb="10">
      <t>メ</t>
    </rPh>
    <rPh sb="11" eb="13">
      <t>カントウ</t>
    </rPh>
    <rPh sb="13" eb="15">
      <t>ガクイン</t>
    </rPh>
    <rPh sb="15" eb="16">
      <t>ダイ</t>
    </rPh>
    <rPh sb="16" eb="17">
      <t>ガク</t>
    </rPh>
    <phoneticPr fontId="2"/>
  </si>
  <si>
    <t>①～⑤岩崎ＦＣ、⑥～⑩ＦＣゼブラ</t>
    <rPh sb="3" eb="5">
      <t>イワサキ</t>
    </rPh>
    <phoneticPr fontId="2"/>
  </si>
  <si>
    <t>９月２日（土）・３日（日）</t>
    <phoneticPr fontId="2"/>
  </si>
  <si>
    <t>会場：１日目・２日目 関東学院大学Ａ</t>
    <rPh sb="4" eb="5">
      <t>ニチ</t>
    </rPh>
    <rPh sb="5" eb="6">
      <t>メ</t>
    </rPh>
    <rPh sb="8" eb="9">
      <t>ニチ</t>
    </rPh>
    <rPh sb="9" eb="10">
      <t>メ</t>
    </rPh>
    <rPh sb="11" eb="17">
      <t>カントウガクインダイガク</t>
    </rPh>
    <phoneticPr fontId="2"/>
  </si>
  <si>
    <t>８月２６日（土）日産追浜Ａ／Ｂ　 ・ 　８月２７日（日）長浜公園</t>
    <phoneticPr fontId="2"/>
  </si>
  <si>
    <t>会場設営（8:00集合)：①②試合チーム，　後片付け：⑨⑩試合チーム</t>
    <rPh sb="0" eb="2">
      <t>カイジョウ</t>
    </rPh>
    <rPh sb="2" eb="4">
      <t>セツエイ</t>
    </rPh>
    <rPh sb="15" eb="17">
      <t>シアイ</t>
    </rPh>
    <rPh sb="22" eb="25">
      <t>アトカタヅ</t>
    </rPh>
    <rPh sb="29" eb="31">
      <t>シアイ</t>
    </rPh>
    <phoneticPr fontId="2"/>
  </si>
  <si>
    <t>会場：１日目 日産追浜Ａ／Ｂ</t>
    <rPh sb="4" eb="5">
      <t>ニチ</t>
    </rPh>
    <rPh sb="5" eb="6">
      <t>メ</t>
    </rPh>
    <rPh sb="7" eb="9">
      <t>ニッサン</t>
    </rPh>
    <rPh sb="9" eb="11">
      <t>オッパマ</t>
    </rPh>
    <phoneticPr fontId="2"/>
  </si>
  <si>
    <t xml:space="preserve">会場：２日目 長浜公園 </t>
    <rPh sb="4" eb="5">
      <t>ニチ</t>
    </rPh>
    <rPh sb="5" eb="6">
      <t>メ</t>
    </rPh>
    <rPh sb="7" eb="9">
      <t>ナガハマ</t>
    </rPh>
    <rPh sb="9" eb="11">
      <t>コウエン</t>
    </rPh>
    <phoneticPr fontId="2"/>
  </si>
  <si>
    <t>会場設営（8:45集合)：①②試合チーム，　後片付け：⑨⑩試合チーム</t>
    <rPh sb="0" eb="2">
      <t>カイジョウ</t>
    </rPh>
    <rPh sb="2" eb="4">
      <t>セツエイ</t>
    </rPh>
    <rPh sb="9" eb="11">
      <t>シュウゴウ</t>
    </rPh>
    <rPh sb="15" eb="17">
      <t>シアイ</t>
    </rPh>
    <rPh sb="22" eb="25">
      <t>アトカタヅ</t>
    </rPh>
    <rPh sb="29" eb="31">
      <t>シアイ</t>
    </rPh>
    <phoneticPr fontId="2"/>
  </si>
  <si>
    <t>Ｕ－８</t>
    <phoneticPr fontId="2"/>
  </si>
  <si>
    <t>Ｕ－１２</t>
    <phoneticPr fontId="2"/>
  </si>
  <si>
    <t>Ｕ－１０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</si>
</sst>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HGS創英角ﾎﾟｯﾌﾟ体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HGP創英角ﾎﾟｯﾌﾟ体"/>
      <family val="3"/>
      <charset val="128"/>
    </font>
    <font>
      <sz val="24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64"/>
      </top>
      <bottom/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33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3"/>
    <xf numFmtId="0" fontId="1" fillId="0" borderId="0" xfId="3" applyBorder="1"/>
    <xf numFmtId="0" fontId="4" fillId="0" borderId="0" xfId="3" applyFont="1"/>
    <xf numFmtId="0" fontId="8" fillId="0" borderId="0" xfId="3" applyFont="1" applyBorder="1" applyAlignment="1">
      <alignment horizontal="center" vertical="center"/>
    </xf>
    <xf numFmtId="0" fontId="1" fillId="0" borderId="1" xfId="3" applyBorder="1"/>
    <xf numFmtId="0" fontId="1" fillId="0" borderId="2" xfId="3" applyBorder="1"/>
    <xf numFmtId="0" fontId="8" fillId="0" borderId="2" xfId="3" applyFont="1" applyBorder="1" applyAlignment="1">
      <alignment horizontal="center" vertical="center"/>
    </xf>
    <xf numFmtId="0" fontId="1" fillId="0" borderId="3" xfId="3" applyBorder="1"/>
    <xf numFmtId="0" fontId="1" fillId="0" borderId="4" xfId="3" applyBorder="1"/>
    <xf numFmtId="0" fontId="1" fillId="0" borderId="5" xfId="3" applyBorder="1"/>
    <xf numFmtId="56" fontId="9" fillId="0" borderId="5" xfId="3" applyNumberFormat="1" applyFont="1" applyBorder="1" applyAlignment="1">
      <alignment horizontal="center" vertical="center"/>
    </xf>
    <xf numFmtId="56" fontId="10" fillId="0" borderId="5" xfId="3" applyNumberFormat="1" applyFont="1" applyBorder="1" applyAlignment="1">
      <alignment horizontal="center" vertical="center"/>
    </xf>
    <xf numFmtId="56" fontId="10" fillId="0" borderId="0" xfId="3" applyNumberFormat="1" applyFont="1" applyBorder="1" applyAlignment="1">
      <alignment horizontal="center" vertical="center"/>
    </xf>
    <xf numFmtId="0" fontId="1" fillId="0" borderId="6" xfId="3" applyBorder="1"/>
    <xf numFmtId="56" fontId="9" fillId="0" borderId="0" xfId="3" applyNumberFormat="1" applyFont="1" applyBorder="1" applyAlignment="1">
      <alignment horizontal="center" vertical="center"/>
    </xf>
    <xf numFmtId="0" fontId="4" fillId="0" borderId="0" xfId="3" applyFont="1" applyBorder="1"/>
    <xf numFmtId="0" fontId="4" fillId="0" borderId="4" xfId="3" applyFont="1" applyBorder="1"/>
    <xf numFmtId="0" fontId="4" fillId="0" borderId="1" xfId="3" applyFont="1" applyBorder="1"/>
    <xf numFmtId="0" fontId="4" fillId="0" borderId="3" xfId="3" applyFont="1" applyBorder="1"/>
    <xf numFmtId="0" fontId="4" fillId="0" borderId="2" xfId="3" applyFont="1" applyBorder="1"/>
    <xf numFmtId="0" fontId="5" fillId="0" borderId="0" xfId="0" applyFont="1" applyFill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1" fillId="0" borderId="0" xfId="3" applyFont="1" applyAlignment="1"/>
    <xf numFmtId="0" fontId="1" fillId="0" borderId="0" xfId="0" applyFont="1" applyFill="1" applyBorder="1" applyAlignment="1">
      <alignment vertical="center" shrinkToFit="1"/>
    </xf>
    <xf numFmtId="0" fontId="0" fillId="0" borderId="7" xfId="0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/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20" fontId="5" fillId="0" borderId="16" xfId="2" applyNumberFormat="1" applyFont="1" applyFill="1" applyBorder="1" applyAlignment="1">
      <alignment horizontal="center" vertical="center"/>
    </xf>
    <xf numFmtId="0" fontId="15" fillId="0" borderId="12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right" vertical="center"/>
    </xf>
    <xf numFmtId="20" fontId="5" fillId="0" borderId="18" xfId="2" applyNumberFormat="1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center" shrinkToFit="1"/>
    </xf>
    <xf numFmtId="20" fontId="5" fillId="0" borderId="21" xfId="2" applyNumberFormat="1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16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1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2" xfId="2" applyFont="1" applyBorder="1" applyAlignment="1">
      <alignment horizontal="center" vertical="center" shrinkToFit="1"/>
    </xf>
    <xf numFmtId="20" fontId="4" fillId="0" borderId="16" xfId="2" applyNumberFormat="1" applyFont="1" applyFill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20" fontId="4" fillId="0" borderId="18" xfId="2" applyNumberFormat="1" applyFont="1" applyFill="1" applyBorder="1" applyAlignment="1">
      <alignment horizontal="center" vertical="center" shrinkToFit="1"/>
    </xf>
    <xf numFmtId="0" fontId="4" fillId="0" borderId="33" xfId="2" applyFont="1" applyFill="1" applyBorder="1" applyAlignment="1">
      <alignment horizontal="center" vertical="center" shrinkToFit="1"/>
    </xf>
    <xf numFmtId="0" fontId="4" fillId="0" borderId="34" xfId="2" applyFont="1" applyFill="1" applyBorder="1" applyAlignment="1">
      <alignment horizontal="center" vertical="center" shrinkToFit="1"/>
    </xf>
    <xf numFmtId="0" fontId="4" fillId="0" borderId="35" xfId="2" applyFont="1" applyBorder="1" applyAlignment="1">
      <alignment horizontal="center" vertical="center" shrinkToFit="1"/>
    </xf>
    <xf numFmtId="20" fontId="4" fillId="0" borderId="21" xfId="2" applyNumberFormat="1" applyFont="1" applyFill="1" applyBorder="1" applyAlignment="1">
      <alignment horizontal="center" vertic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2" xfId="2" applyFont="1" applyFill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5" fillId="0" borderId="13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0" fontId="15" fillId="0" borderId="23" xfId="2" applyFont="1" applyFill="1" applyBorder="1" applyAlignment="1">
      <alignment horizontal="center" vertical="center" shrinkToFit="1"/>
    </xf>
    <xf numFmtId="0" fontId="5" fillId="0" borderId="25" xfId="2" applyFont="1" applyFill="1" applyBorder="1" applyAlignment="1">
      <alignment horizontal="center" vertical="center" shrinkToFit="1"/>
    </xf>
    <xf numFmtId="0" fontId="15" fillId="0" borderId="26" xfId="2" applyFont="1" applyFill="1" applyBorder="1" applyAlignment="1">
      <alignment horizontal="center" vertical="center" shrinkToFit="1"/>
    </xf>
    <xf numFmtId="0" fontId="5" fillId="0" borderId="27" xfId="2" applyFont="1" applyFill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39" xfId="2" applyFont="1" applyBorder="1" applyAlignment="1">
      <alignment horizontal="center" vertical="center" shrinkToFit="1"/>
    </xf>
    <xf numFmtId="20" fontId="5" fillId="0" borderId="40" xfId="2" applyNumberFormat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shrinkToFit="1"/>
    </xf>
    <xf numFmtId="0" fontId="5" fillId="0" borderId="23" xfId="2" applyFont="1" applyFill="1" applyBorder="1" applyAlignment="1">
      <alignment horizontal="center" vertical="center" shrinkToFit="1"/>
    </xf>
    <xf numFmtId="0" fontId="5" fillId="0" borderId="26" xfId="2" applyFont="1" applyFill="1" applyBorder="1" applyAlignment="1">
      <alignment horizontal="center" vertical="center" shrinkToFit="1"/>
    </xf>
    <xf numFmtId="0" fontId="4" fillId="0" borderId="43" xfId="2" applyFont="1" applyFill="1" applyBorder="1" applyAlignment="1">
      <alignment horizontal="center" vertical="center" shrinkToFit="1"/>
    </xf>
    <xf numFmtId="20" fontId="4" fillId="0" borderId="44" xfId="2" applyNumberFormat="1" applyFont="1" applyFill="1" applyBorder="1" applyAlignment="1">
      <alignment horizontal="center" vertical="center" shrinkToFit="1"/>
    </xf>
    <xf numFmtId="0" fontId="4" fillId="0" borderId="45" xfId="2" applyFont="1" applyBorder="1" applyAlignment="1">
      <alignment horizontal="center" vertical="center" shrinkToFit="1"/>
    </xf>
    <xf numFmtId="0" fontId="4" fillId="0" borderId="46" xfId="2" applyFont="1" applyBorder="1" applyAlignment="1">
      <alignment horizontal="center" vertical="center" shrinkToFit="1"/>
    </xf>
    <xf numFmtId="0" fontId="4" fillId="0" borderId="47" xfId="2" applyFont="1" applyFill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5" fillId="0" borderId="45" xfId="2" applyFont="1" applyFill="1" applyBorder="1" applyAlignment="1">
      <alignment horizontal="center" vertical="center"/>
    </xf>
    <xf numFmtId="0" fontId="1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 shrinkToFit="1"/>
    </xf>
    <xf numFmtId="20" fontId="5" fillId="0" borderId="44" xfId="2" applyNumberFormat="1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5" fillId="0" borderId="46" xfId="2" applyFont="1" applyFill="1" applyBorder="1" applyAlignment="1">
      <alignment horizontal="center" vertical="center" shrinkToFit="1"/>
    </xf>
    <xf numFmtId="0" fontId="5" fillId="0" borderId="47" xfId="2" applyFont="1" applyFill="1" applyBorder="1" applyAlignment="1">
      <alignment horizontal="center" vertical="center" shrinkToFit="1"/>
    </xf>
    <xf numFmtId="0" fontId="5" fillId="0" borderId="45" xfId="2" applyFont="1" applyBorder="1" applyAlignment="1">
      <alignment horizontal="center" vertical="center" shrinkToFit="1"/>
    </xf>
    <xf numFmtId="0" fontId="5" fillId="0" borderId="46" xfId="2" applyFont="1" applyBorder="1" applyAlignment="1">
      <alignment horizontal="center" vertical="center" shrinkToFit="1"/>
    </xf>
    <xf numFmtId="0" fontId="5" fillId="0" borderId="46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/>
    </xf>
    <xf numFmtId="0" fontId="4" fillId="0" borderId="49" xfId="2" applyFont="1" applyBorder="1" applyAlignment="1">
      <alignment horizontal="center" vertical="center" shrinkToFit="1"/>
    </xf>
    <xf numFmtId="0" fontId="4" fillId="0" borderId="50" xfId="2" applyFont="1" applyBorder="1" applyAlignment="1">
      <alignment horizontal="center" vertical="center" shrinkToFit="1"/>
    </xf>
    <xf numFmtId="0" fontId="4" fillId="0" borderId="51" xfId="2" applyFont="1" applyBorder="1" applyAlignment="1">
      <alignment horizontal="center" vertical="center" shrinkToFit="1"/>
    </xf>
    <xf numFmtId="0" fontId="4" fillId="0" borderId="52" xfId="2" applyFont="1" applyBorder="1" applyAlignment="1">
      <alignment horizontal="center" vertical="center" shrinkToFit="1"/>
    </xf>
    <xf numFmtId="0" fontId="4" fillId="0" borderId="53" xfId="2" applyFont="1" applyBorder="1" applyAlignment="1">
      <alignment horizontal="center" vertical="center" shrinkToFit="1"/>
    </xf>
    <xf numFmtId="0" fontId="4" fillId="0" borderId="35" xfId="2" applyFont="1" applyFill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 shrinkToFit="1"/>
    </xf>
    <xf numFmtId="0" fontId="1" fillId="0" borderId="0" xfId="2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Alignment="1"/>
    <xf numFmtId="0" fontId="15" fillId="0" borderId="8" xfId="2" applyFont="1" applyFill="1" applyBorder="1" applyAlignment="1">
      <alignment horizontal="center" vertical="center" shrinkToFit="1"/>
    </xf>
    <xf numFmtId="0" fontId="15" fillId="0" borderId="18" xfId="2" applyFont="1" applyFill="1" applyBorder="1" applyAlignment="1">
      <alignment horizontal="center" vertical="center" shrinkToFit="1"/>
    </xf>
    <xf numFmtId="0" fontId="15" fillId="0" borderId="19" xfId="2" applyFont="1" applyFill="1" applyBorder="1" applyAlignment="1">
      <alignment horizontal="center" vertical="center" shrinkToFit="1"/>
    </xf>
    <xf numFmtId="0" fontId="15" fillId="0" borderId="45" xfId="2" applyFont="1" applyFill="1" applyBorder="1" applyAlignment="1">
      <alignment horizontal="center" vertical="center" shrinkToFit="1"/>
    </xf>
    <xf numFmtId="0" fontId="15" fillId="0" borderId="44" xfId="2" applyFont="1" applyFill="1" applyBorder="1" applyAlignment="1">
      <alignment horizontal="center" vertical="center" shrinkToFit="1"/>
    </xf>
    <xf numFmtId="0" fontId="15" fillId="0" borderId="48" xfId="2" applyFont="1" applyFill="1" applyBorder="1" applyAlignment="1">
      <alignment horizontal="center" vertical="center" shrinkToFit="1"/>
    </xf>
    <xf numFmtId="0" fontId="4" fillId="0" borderId="36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15" fillId="0" borderId="11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15" fillId="0" borderId="12" xfId="2" applyFont="1" applyFill="1" applyBorder="1" applyAlignment="1">
      <alignment horizontal="center" vertical="center" shrinkToFit="1"/>
    </xf>
    <xf numFmtId="0" fontId="15" fillId="0" borderId="16" xfId="2" applyFont="1" applyFill="1" applyBorder="1" applyAlignment="1">
      <alignment horizontal="center" vertical="center" shrinkToFit="1"/>
    </xf>
    <xf numFmtId="0" fontId="15" fillId="0" borderId="17" xfId="2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9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 shrinkToFit="1"/>
    </xf>
    <xf numFmtId="0" fontId="15" fillId="0" borderId="38" xfId="2" applyFont="1" applyFill="1" applyBorder="1" applyAlignment="1">
      <alignment horizontal="center" vertical="center" shrinkToFit="1"/>
    </xf>
    <xf numFmtId="0" fontId="5" fillId="0" borderId="39" xfId="2" applyFont="1" applyFill="1" applyBorder="1" applyAlignment="1">
      <alignment horizontal="center" vertical="center" shrinkToFit="1"/>
    </xf>
    <xf numFmtId="0" fontId="15" fillId="0" borderId="37" xfId="2" applyFont="1" applyFill="1" applyBorder="1" applyAlignment="1">
      <alignment horizontal="center" vertical="center" shrinkToFit="1"/>
    </xf>
    <xf numFmtId="0" fontId="15" fillId="0" borderId="40" xfId="2" applyFont="1" applyFill="1" applyBorder="1" applyAlignment="1">
      <alignment horizontal="center" vertical="center" shrinkToFit="1"/>
    </xf>
    <xf numFmtId="0" fontId="15" fillId="0" borderId="41" xfId="2" applyFont="1" applyFill="1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5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vertical="center"/>
    </xf>
    <xf numFmtId="0" fontId="4" fillId="0" borderId="55" xfId="2" applyFont="1" applyFill="1" applyBorder="1" applyAlignment="1">
      <alignment horizontal="center" vertical="center" shrinkToFit="1"/>
    </xf>
    <xf numFmtId="20" fontId="5" fillId="0" borderId="52" xfId="2" applyNumberFormat="1" applyFont="1" applyFill="1" applyBorder="1" applyAlignment="1">
      <alignment horizontal="center" vertical="center"/>
    </xf>
    <xf numFmtId="0" fontId="5" fillId="0" borderId="51" xfId="2" applyFont="1" applyBorder="1" applyAlignment="1">
      <alignment horizontal="center" vertical="center" wrapText="1" shrinkToFit="1"/>
    </xf>
    <xf numFmtId="0" fontId="5" fillId="0" borderId="51" xfId="2" applyFont="1" applyFill="1" applyBorder="1" applyAlignment="1">
      <alignment horizontal="center" vertical="center"/>
    </xf>
    <xf numFmtId="0" fontId="15" fillId="0" borderId="51" xfId="2" applyFont="1" applyFill="1" applyBorder="1" applyAlignment="1">
      <alignment horizontal="center" vertical="center" shrinkToFit="1"/>
    </xf>
    <xf numFmtId="0" fontId="15" fillId="0" borderId="52" xfId="2" applyFont="1" applyFill="1" applyBorder="1" applyAlignment="1">
      <alignment horizontal="center" vertical="center" shrinkToFit="1"/>
    </xf>
    <xf numFmtId="0" fontId="15" fillId="0" borderId="53" xfId="2" applyFont="1" applyFill="1" applyBorder="1" applyAlignment="1">
      <alignment horizontal="center" vertical="center" shrinkToFit="1"/>
    </xf>
    <xf numFmtId="0" fontId="1" fillId="0" borderId="56" xfId="2" applyBorder="1" applyAlignment="1">
      <alignment vertical="center"/>
    </xf>
    <xf numFmtId="0" fontId="4" fillId="0" borderId="24" xfId="2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14" fillId="0" borderId="18" xfId="1" applyFont="1" applyFill="1" applyBorder="1" applyAlignment="1">
      <alignment horizontal="center" vertical="center" wrapText="1" shrinkToFit="1"/>
    </xf>
    <xf numFmtId="0" fontId="23" fillId="0" borderId="5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 wrapText="1" shrinkToFit="1"/>
    </xf>
    <xf numFmtId="0" fontId="19" fillId="0" borderId="0" xfId="1" applyFont="1" applyAlignment="1">
      <alignment horizontal="center" vertical="center"/>
    </xf>
    <xf numFmtId="0" fontId="14" fillId="0" borderId="52" xfId="1" applyFont="1" applyFill="1" applyBorder="1" applyAlignment="1">
      <alignment horizontal="center" vertical="center" wrapText="1" shrinkToFit="1"/>
    </xf>
    <xf numFmtId="0" fontId="14" fillId="0" borderId="8" xfId="1" applyFont="1" applyFill="1" applyBorder="1" applyAlignment="1">
      <alignment horizontal="center" vertical="center" wrapText="1" shrinkToFit="1"/>
    </xf>
    <xf numFmtId="0" fontId="14" fillId="0" borderId="20" xfId="1" applyFont="1" applyFill="1" applyBorder="1" applyAlignment="1">
      <alignment horizontal="center" vertical="center" wrapText="1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center" vertical="center" shrinkToFit="1"/>
    </xf>
    <xf numFmtId="0" fontId="14" fillId="0" borderId="52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left" vertical="center" shrinkToFit="1"/>
    </xf>
    <xf numFmtId="0" fontId="5" fillId="0" borderId="0" xfId="2" applyFont="1" applyBorder="1" applyAlignment="1">
      <alignment horizontal="left" vertical="center" shrinkToFit="1"/>
    </xf>
    <xf numFmtId="0" fontId="5" fillId="0" borderId="78" xfId="2" applyFont="1" applyBorder="1" applyAlignment="1">
      <alignment horizontal="left" vertical="center"/>
    </xf>
    <xf numFmtId="14" fontId="7" fillId="0" borderId="78" xfId="2" quotePrefix="1" applyNumberFormat="1" applyFont="1" applyBorder="1" applyAlignment="1">
      <alignment horizontal="center" vertical="center"/>
    </xf>
    <xf numFmtId="0" fontId="7" fillId="0" borderId="78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7" fillId="0" borderId="0" xfId="2" quotePrefix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4" fillId="0" borderId="80" xfId="3" applyFont="1" applyBorder="1" applyAlignment="1">
      <alignment horizontal="center" vertical="center"/>
    </xf>
    <xf numFmtId="0" fontId="4" fillId="0" borderId="81" xfId="3" applyFont="1" applyBorder="1" applyAlignment="1">
      <alignment horizontal="center" vertical="center"/>
    </xf>
    <xf numFmtId="0" fontId="4" fillId="0" borderId="82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0" fillId="0" borderId="56" xfId="3" applyFont="1" applyBorder="1" applyAlignment="1">
      <alignment horizontal="center" vertical="center"/>
    </xf>
    <xf numFmtId="56" fontId="4" fillId="0" borderId="0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/>
    </xf>
    <xf numFmtId="56" fontId="10" fillId="0" borderId="0" xfId="3" applyNumberFormat="1" applyFont="1" applyBorder="1" applyAlignment="1">
      <alignment horizontal="center" vertical="center"/>
    </xf>
    <xf numFmtId="56" fontId="4" fillId="0" borderId="11" xfId="3" applyNumberFormat="1" applyFont="1" applyBorder="1" applyAlignment="1">
      <alignment horizontal="center" vertical="center"/>
    </xf>
    <xf numFmtId="56" fontId="4" fillId="0" borderId="83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Ｍ１４予選試合割振（印刷用）" xfId="2"/>
    <cellStyle name="標準_決勝トーナメント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workbookViewId="0">
      <selection sqref="A1:I1"/>
    </sheetView>
  </sheetViews>
  <sheetFormatPr defaultRowHeight="13.5"/>
  <cols>
    <col min="1" max="1" width="5.375" style="125" customWidth="1"/>
    <col min="2" max="9" width="11.5" style="125" customWidth="1"/>
  </cols>
  <sheetData>
    <row r="1" spans="1:9" ht="24">
      <c r="A1" s="257" t="s">
        <v>128</v>
      </c>
      <c r="B1" s="257"/>
      <c r="C1" s="257"/>
      <c r="D1" s="257"/>
      <c r="E1" s="257"/>
      <c r="F1" s="257"/>
      <c r="G1" s="257"/>
      <c r="H1" s="257"/>
      <c r="I1" s="257"/>
    </row>
    <row r="2" spans="1:9">
      <c r="C2" s="184" t="s">
        <v>45</v>
      </c>
    </row>
    <row r="3" spans="1:9" ht="17.25">
      <c r="A3" s="251" t="s">
        <v>125</v>
      </c>
      <c r="B3" s="251"/>
      <c r="C3" s="251"/>
      <c r="D3" s="251"/>
      <c r="E3" s="251"/>
      <c r="F3" s="251"/>
      <c r="G3" s="251"/>
      <c r="H3" s="251"/>
      <c r="I3" s="251"/>
    </row>
    <row r="4" spans="1:9">
      <c r="A4" s="126"/>
      <c r="B4" s="126" t="s">
        <v>81</v>
      </c>
      <c r="C4" s="126" t="s">
        <v>82</v>
      </c>
      <c r="D4" s="126" t="s">
        <v>83</v>
      </c>
      <c r="E4" s="126" t="s">
        <v>84</v>
      </c>
      <c r="F4" s="126" t="s">
        <v>85</v>
      </c>
      <c r="G4" s="126" t="s">
        <v>86</v>
      </c>
      <c r="H4" s="126" t="s">
        <v>87</v>
      </c>
      <c r="I4" s="126" t="s">
        <v>88</v>
      </c>
    </row>
    <row r="5" spans="1:9" ht="13.5" customHeight="1">
      <c r="A5" s="253">
        <v>1</v>
      </c>
      <c r="B5" s="256" t="s">
        <v>129</v>
      </c>
      <c r="C5" s="252" t="s">
        <v>130</v>
      </c>
      <c r="D5" s="256" t="s">
        <v>131</v>
      </c>
      <c r="E5" s="256" t="s">
        <v>132</v>
      </c>
      <c r="F5" s="256" t="s">
        <v>133</v>
      </c>
      <c r="G5" s="256" t="s">
        <v>134</v>
      </c>
      <c r="H5" s="256" t="s">
        <v>135</v>
      </c>
      <c r="I5" s="256" t="s">
        <v>136</v>
      </c>
    </row>
    <row r="6" spans="1:9" ht="13.5" customHeight="1">
      <c r="A6" s="254"/>
      <c r="B6" s="256"/>
      <c r="C6" s="252"/>
      <c r="D6" s="256"/>
      <c r="E6" s="256"/>
      <c r="F6" s="256"/>
      <c r="G6" s="256"/>
      <c r="H6" s="256"/>
      <c r="I6" s="256"/>
    </row>
    <row r="7" spans="1:9" ht="13.5" customHeight="1">
      <c r="A7" s="253">
        <v>2</v>
      </c>
      <c r="B7" s="252" t="s">
        <v>137</v>
      </c>
      <c r="C7" s="252" t="s">
        <v>138</v>
      </c>
      <c r="D7" s="252" t="s">
        <v>139</v>
      </c>
      <c r="E7" s="252" t="s">
        <v>140</v>
      </c>
      <c r="F7" s="252" t="s">
        <v>141</v>
      </c>
      <c r="G7" s="252" t="s">
        <v>142</v>
      </c>
      <c r="H7" s="252" t="s">
        <v>143</v>
      </c>
      <c r="I7" s="252" t="s">
        <v>144</v>
      </c>
    </row>
    <row r="8" spans="1:9" ht="13.5" customHeight="1">
      <c r="A8" s="254"/>
      <c r="B8" s="252"/>
      <c r="C8" s="252"/>
      <c r="D8" s="252"/>
      <c r="E8" s="252"/>
      <c r="F8" s="252"/>
      <c r="G8" s="252"/>
      <c r="H8" s="252"/>
      <c r="I8" s="252"/>
    </row>
    <row r="9" spans="1:9" ht="13.5" customHeight="1">
      <c r="A9" s="253">
        <v>3</v>
      </c>
      <c r="B9" s="252" t="s">
        <v>145</v>
      </c>
      <c r="C9" s="256" t="s">
        <v>146</v>
      </c>
      <c r="D9" s="252" t="s">
        <v>147</v>
      </c>
      <c r="E9" s="252" t="s">
        <v>148</v>
      </c>
      <c r="F9" s="252" t="s">
        <v>149</v>
      </c>
      <c r="G9" s="252" t="s">
        <v>150</v>
      </c>
      <c r="H9" s="252" t="s">
        <v>151</v>
      </c>
      <c r="I9" s="252" t="s">
        <v>152</v>
      </c>
    </row>
    <row r="10" spans="1:9" ht="13.5" customHeight="1">
      <c r="A10" s="254"/>
      <c r="B10" s="252"/>
      <c r="C10" s="256"/>
      <c r="D10" s="252"/>
      <c r="E10" s="252"/>
      <c r="F10" s="252"/>
      <c r="G10" s="258"/>
      <c r="H10" s="252"/>
      <c r="I10" s="252"/>
    </row>
    <row r="11" spans="1:9" ht="13.5" customHeight="1">
      <c r="A11" s="253">
        <v>4</v>
      </c>
      <c r="B11" s="252" t="s">
        <v>153</v>
      </c>
      <c r="C11" s="252" t="s">
        <v>154</v>
      </c>
      <c r="D11" s="252" t="s">
        <v>155</v>
      </c>
      <c r="E11" s="252" t="s">
        <v>156</v>
      </c>
      <c r="F11" s="259" t="s">
        <v>157</v>
      </c>
      <c r="G11" s="252" t="s">
        <v>158</v>
      </c>
      <c r="H11" s="260" t="s">
        <v>159</v>
      </c>
      <c r="I11" s="252" t="s">
        <v>160</v>
      </c>
    </row>
    <row r="12" spans="1:9" ht="13.5" customHeight="1">
      <c r="A12" s="254"/>
      <c r="B12" s="252"/>
      <c r="C12" s="252"/>
      <c r="D12" s="252"/>
      <c r="E12" s="252"/>
      <c r="F12" s="259"/>
      <c r="G12" s="252"/>
      <c r="H12" s="260"/>
      <c r="I12" s="252"/>
    </row>
    <row r="13" spans="1:9" ht="13.5" customHeight="1">
      <c r="A13" s="253">
        <v>5</v>
      </c>
      <c r="B13" s="252" t="s">
        <v>161</v>
      </c>
      <c r="C13" s="252" t="s">
        <v>162</v>
      </c>
      <c r="D13" s="252" t="s">
        <v>163</v>
      </c>
      <c r="E13" s="252" t="s">
        <v>164</v>
      </c>
      <c r="F13" s="259" t="s">
        <v>165</v>
      </c>
      <c r="G13" s="252" t="s">
        <v>166</v>
      </c>
      <c r="H13" s="260" t="s">
        <v>167</v>
      </c>
      <c r="I13" s="252" t="s">
        <v>168</v>
      </c>
    </row>
    <row r="14" spans="1:9" ht="13.5" customHeight="1">
      <c r="A14" s="254"/>
      <c r="B14" s="252"/>
      <c r="C14" s="252"/>
      <c r="D14" s="252"/>
      <c r="E14" s="252"/>
      <c r="F14" s="259"/>
      <c r="G14" s="252"/>
      <c r="H14" s="260"/>
      <c r="I14" s="252"/>
    </row>
    <row r="15" spans="1:9">
      <c r="A15" s="126" t="s">
        <v>89</v>
      </c>
      <c r="B15" s="255" t="s">
        <v>169</v>
      </c>
      <c r="C15" s="255"/>
      <c r="D15" s="255" t="s">
        <v>169</v>
      </c>
      <c r="E15" s="255"/>
      <c r="F15" s="261" t="s">
        <v>170</v>
      </c>
      <c r="G15" s="262"/>
      <c r="H15" s="261" t="s">
        <v>170</v>
      </c>
      <c r="I15" s="262"/>
    </row>
    <row r="16" spans="1:9">
      <c r="A16" s="126" t="s">
        <v>0</v>
      </c>
      <c r="B16" s="263" t="s">
        <v>171</v>
      </c>
      <c r="C16" s="263"/>
      <c r="D16" s="263" t="s">
        <v>172</v>
      </c>
      <c r="E16" s="263"/>
      <c r="F16" s="263" t="s">
        <v>171</v>
      </c>
      <c r="G16" s="263"/>
      <c r="H16" s="263" t="s">
        <v>172</v>
      </c>
      <c r="I16" s="263"/>
    </row>
    <row r="18" spans="1:27" ht="17.25">
      <c r="A18" s="251" t="s">
        <v>126</v>
      </c>
      <c r="B18" s="251"/>
      <c r="C18" s="251"/>
      <c r="D18" s="251"/>
      <c r="E18" s="251"/>
      <c r="F18" s="251"/>
      <c r="G18" s="251"/>
      <c r="H18" s="251"/>
      <c r="I18" s="251"/>
    </row>
    <row r="19" spans="1:27">
      <c r="A19" s="126"/>
      <c r="B19" s="126" t="s">
        <v>90</v>
      </c>
      <c r="C19" s="126" t="s">
        <v>91</v>
      </c>
      <c r="D19" s="126" t="s">
        <v>92</v>
      </c>
      <c r="E19" s="126" t="s">
        <v>93</v>
      </c>
      <c r="F19" s="126" t="s">
        <v>94</v>
      </c>
      <c r="G19" s="126" t="s">
        <v>95</v>
      </c>
      <c r="H19" s="126" t="s">
        <v>96</v>
      </c>
      <c r="I19" s="126" t="s">
        <v>97</v>
      </c>
    </row>
    <row r="20" spans="1:27" ht="13.5" customHeight="1">
      <c r="A20" s="253">
        <v>1</v>
      </c>
      <c r="B20" s="256" t="s">
        <v>173</v>
      </c>
      <c r="C20" s="256" t="s">
        <v>174</v>
      </c>
      <c r="D20" s="252" t="s">
        <v>132</v>
      </c>
      <c r="E20" s="252" t="s">
        <v>135</v>
      </c>
      <c r="F20" s="252" t="s">
        <v>131</v>
      </c>
      <c r="G20" s="256" t="s">
        <v>130</v>
      </c>
      <c r="H20" s="252" t="s">
        <v>175</v>
      </c>
      <c r="I20" s="252" t="s">
        <v>134</v>
      </c>
    </row>
    <row r="21" spans="1:27" ht="13.5" customHeight="1">
      <c r="A21" s="254"/>
      <c r="B21" s="256"/>
      <c r="C21" s="256"/>
      <c r="D21" s="252"/>
      <c r="E21" s="252"/>
      <c r="F21" s="252"/>
      <c r="G21" s="256"/>
      <c r="H21" s="252"/>
      <c r="I21" s="252"/>
    </row>
    <row r="22" spans="1:27" ht="13.5" customHeight="1">
      <c r="A22" s="253">
        <v>2</v>
      </c>
      <c r="B22" s="252" t="s">
        <v>137</v>
      </c>
      <c r="C22" s="252" t="s">
        <v>141</v>
      </c>
      <c r="D22" s="252" t="s">
        <v>142</v>
      </c>
      <c r="E22" s="256" t="s">
        <v>144</v>
      </c>
      <c r="F22" s="256" t="s">
        <v>138</v>
      </c>
      <c r="G22" s="252" t="s">
        <v>140</v>
      </c>
      <c r="H22" s="252" t="s">
        <v>143</v>
      </c>
      <c r="I22" s="252" t="s">
        <v>176</v>
      </c>
    </row>
    <row r="23" spans="1:27" ht="13.5" customHeight="1">
      <c r="A23" s="254"/>
      <c r="B23" s="252"/>
      <c r="C23" s="252"/>
      <c r="D23" s="252"/>
      <c r="E23" s="256"/>
      <c r="F23" s="256"/>
      <c r="G23" s="252"/>
      <c r="H23" s="252"/>
      <c r="I23" s="252"/>
    </row>
    <row r="24" spans="1:27" ht="13.5" customHeight="1">
      <c r="A24" s="253">
        <v>3</v>
      </c>
      <c r="B24" s="252" t="s">
        <v>177</v>
      </c>
      <c r="C24" s="252" t="s">
        <v>129</v>
      </c>
      <c r="D24" s="252" t="s">
        <v>149</v>
      </c>
      <c r="E24" s="252" t="s">
        <v>139</v>
      </c>
      <c r="F24" s="252" t="s">
        <v>136</v>
      </c>
      <c r="G24" s="252" t="s">
        <v>178</v>
      </c>
      <c r="H24" s="256" t="s">
        <v>150</v>
      </c>
      <c r="I24" s="252" t="s">
        <v>152</v>
      </c>
    </row>
    <row r="25" spans="1:27" ht="13.5" customHeight="1">
      <c r="A25" s="254"/>
      <c r="B25" s="252"/>
      <c r="C25" s="252"/>
      <c r="D25" s="252"/>
      <c r="E25" s="252"/>
      <c r="F25" s="252"/>
      <c r="G25" s="252"/>
      <c r="H25" s="256"/>
      <c r="I25" s="252"/>
    </row>
    <row r="26" spans="1:27" ht="13.5" customHeight="1">
      <c r="A26" s="253">
        <v>4</v>
      </c>
      <c r="B26" s="252" t="s">
        <v>179</v>
      </c>
      <c r="C26" s="252" t="s">
        <v>145</v>
      </c>
      <c r="D26" s="256" t="s">
        <v>158</v>
      </c>
      <c r="E26" s="252" t="s">
        <v>147</v>
      </c>
      <c r="F26" s="252" t="s">
        <v>148</v>
      </c>
      <c r="G26" s="252" t="s">
        <v>180</v>
      </c>
      <c r="H26" s="252" t="s">
        <v>181</v>
      </c>
      <c r="I26" s="256" t="s">
        <v>146</v>
      </c>
    </row>
    <row r="27" spans="1:27" ht="13.5" customHeight="1">
      <c r="A27" s="254"/>
      <c r="B27" s="252"/>
      <c r="C27" s="252"/>
      <c r="D27" s="256"/>
      <c r="E27" s="252"/>
      <c r="F27" s="252"/>
      <c r="G27" s="252"/>
      <c r="H27" s="252"/>
      <c r="I27" s="2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30"/>
      <c r="X27" s="230"/>
      <c r="Y27" s="1"/>
      <c r="Z27" s="1"/>
      <c r="AA27" s="1"/>
    </row>
    <row r="28" spans="1:27" ht="13.5" customHeight="1">
      <c r="A28" s="253">
        <v>5</v>
      </c>
      <c r="B28" s="252" t="s">
        <v>182</v>
      </c>
      <c r="C28" s="252" t="s">
        <v>183</v>
      </c>
      <c r="D28" s="252" t="s">
        <v>184</v>
      </c>
      <c r="E28" s="252" t="s">
        <v>185</v>
      </c>
      <c r="F28" s="252" t="s">
        <v>186</v>
      </c>
      <c r="G28" s="252" t="s">
        <v>153</v>
      </c>
      <c r="H28" s="252" t="s">
        <v>187</v>
      </c>
      <c r="I28" s="252" t="s">
        <v>188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>
      <c r="A29" s="254"/>
      <c r="B29" s="252"/>
      <c r="C29" s="252"/>
      <c r="D29" s="252"/>
      <c r="E29" s="252"/>
      <c r="F29" s="252"/>
      <c r="G29" s="252"/>
      <c r="H29" s="252"/>
      <c r="I29" s="25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26" t="s">
        <v>89</v>
      </c>
      <c r="B30" s="255" t="s">
        <v>169</v>
      </c>
      <c r="C30" s="255"/>
      <c r="D30" s="255" t="s">
        <v>169</v>
      </c>
      <c r="E30" s="255"/>
      <c r="F30" s="261" t="s">
        <v>170</v>
      </c>
      <c r="G30" s="262"/>
      <c r="H30" s="261" t="s">
        <v>170</v>
      </c>
      <c r="I30" s="26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26" t="s">
        <v>0</v>
      </c>
      <c r="B31" s="263" t="s">
        <v>189</v>
      </c>
      <c r="C31" s="263"/>
      <c r="D31" s="263" t="s">
        <v>190</v>
      </c>
      <c r="E31" s="263"/>
      <c r="F31" s="263" t="s">
        <v>191</v>
      </c>
      <c r="G31" s="263"/>
      <c r="H31" s="264" t="s">
        <v>192</v>
      </c>
      <c r="I31" s="26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B32" s="228"/>
      <c r="C32" s="228"/>
      <c r="D32" s="228"/>
      <c r="E32" s="228"/>
      <c r="F32" s="228"/>
      <c r="G32" s="228"/>
      <c r="H32" s="228"/>
      <c r="I32" s="2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>
      <c r="A33" s="251" t="s">
        <v>127</v>
      </c>
      <c r="B33" s="251"/>
      <c r="C33" s="251"/>
      <c r="D33" s="251"/>
      <c r="E33" s="251"/>
      <c r="F33" s="251"/>
      <c r="G33" s="251"/>
      <c r="H33" s="251"/>
      <c r="I33" s="25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6"/>
      <c r="B34" s="229" t="s">
        <v>90</v>
      </c>
      <c r="C34" s="229" t="s">
        <v>91</v>
      </c>
      <c r="D34" s="229" t="s">
        <v>92</v>
      </c>
      <c r="E34" s="229" t="s">
        <v>93</v>
      </c>
      <c r="F34" s="229" t="s">
        <v>94</v>
      </c>
      <c r="G34" s="229" t="s">
        <v>95</v>
      </c>
      <c r="H34" s="229" t="s">
        <v>96</v>
      </c>
      <c r="I34" s="229" t="s">
        <v>97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253">
        <v>1</v>
      </c>
      <c r="B35" s="252" t="s">
        <v>132</v>
      </c>
      <c r="C35" s="256" t="s">
        <v>134</v>
      </c>
      <c r="D35" s="256" t="s">
        <v>135</v>
      </c>
      <c r="E35" s="256" t="s">
        <v>130</v>
      </c>
      <c r="F35" s="256" t="s">
        <v>173</v>
      </c>
      <c r="G35" s="256" t="s">
        <v>131</v>
      </c>
      <c r="H35" s="252" t="s">
        <v>174</v>
      </c>
      <c r="I35" s="252" t="s">
        <v>175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>
      <c r="A36" s="254"/>
      <c r="B36" s="252"/>
      <c r="C36" s="256"/>
      <c r="D36" s="256"/>
      <c r="E36" s="256"/>
      <c r="F36" s="256"/>
      <c r="G36" s="256"/>
      <c r="H36" s="252"/>
      <c r="I36" s="25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253">
        <v>2</v>
      </c>
      <c r="B37" s="256" t="s">
        <v>142</v>
      </c>
      <c r="C37" s="252" t="s">
        <v>139</v>
      </c>
      <c r="D37" s="266" t="s">
        <v>138</v>
      </c>
      <c r="E37" s="252" t="s">
        <v>176</v>
      </c>
      <c r="F37" s="268" t="s">
        <v>143</v>
      </c>
      <c r="G37" s="252" t="s">
        <v>140</v>
      </c>
      <c r="H37" s="256" t="s">
        <v>144</v>
      </c>
      <c r="I37" s="252" t="s">
        <v>137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254"/>
      <c r="B38" s="256"/>
      <c r="C38" s="252"/>
      <c r="D38" s="267"/>
      <c r="E38" s="252"/>
      <c r="F38" s="269"/>
      <c r="G38" s="252"/>
      <c r="H38" s="256"/>
      <c r="I38" s="25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253">
        <v>3</v>
      </c>
      <c r="B39" s="252" t="s">
        <v>136</v>
      </c>
      <c r="C39" s="252" t="s">
        <v>147</v>
      </c>
      <c r="D39" s="252" t="s">
        <v>141</v>
      </c>
      <c r="E39" s="252" t="s">
        <v>129</v>
      </c>
      <c r="F39" s="252" t="s">
        <v>149</v>
      </c>
      <c r="G39" s="252" t="s">
        <v>151</v>
      </c>
      <c r="H39" s="252" t="s">
        <v>150</v>
      </c>
      <c r="I39" s="256" t="s">
        <v>152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254"/>
      <c r="B40" s="252"/>
      <c r="C40" s="252"/>
      <c r="D40" s="252"/>
      <c r="E40" s="252"/>
      <c r="F40" s="252"/>
      <c r="G40" s="252"/>
      <c r="H40" s="252"/>
      <c r="I40" s="25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253">
        <v>4</v>
      </c>
      <c r="B41" s="252" t="s">
        <v>158</v>
      </c>
      <c r="C41" s="252" t="s">
        <v>146</v>
      </c>
      <c r="D41" s="252" t="s">
        <v>148</v>
      </c>
      <c r="E41" s="252" t="s">
        <v>178</v>
      </c>
      <c r="F41" s="252" t="s">
        <v>193</v>
      </c>
      <c r="G41" s="252" t="s">
        <v>194</v>
      </c>
      <c r="H41" s="252" t="s">
        <v>195</v>
      </c>
      <c r="I41" s="252" t="s">
        <v>196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254"/>
      <c r="B42" s="252"/>
      <c r="C42" s="252"/>
      <c r="D42" s="252"/>
      <c r="E42" s="252"/>
      <c r="F42" s="252"/>
      <c r="G42" s="252"/>
      <c r="H42" s="252"/>
      <c r="I42" s="25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253">
        <v>5</v>
      </c>
      <c r="B43" s="252" t="s">
        <v>197</v>
      </c>
      <c r="C43" s="252" t="s">
        <v>198</v>
      </c>
      <c r="D43" s="252" t="s">
        <v>199</v>
      </c>
      <c r="E43" s="252" t="s">
        <v>200</v>
      </c>
      <c r="F43" s="252" t="s">
        <v>201</v>
      </c>
      <c r="G43" s="252" t="s">
        <v>202</v>
      </c>
      <c r="H43" s="252" t="s">
        <v>203</v>
      </c>
      <c r="I43" s="252" t="s">
        <v>204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254"/>
      <c r="B44" s="252"/>
      <c r="C44" s="252"/>
      <c r="D44" s="252"/>
      <c r="E44" s="252"/>
      <c r="F44" s="252"/>
      <c r="G44" s="252"/>
      <c r="H44" s="252"/>
      <c r="I44" s="25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26" t="s">
        <v>89</v>
      </c>
      <c r="B45" s="255" t="s">
        <v>169</v>
      </c>
      <c r="C45" s="255"/>
      <c r="D45" s="255" t="s">
        <v>169</v>
      </c>
      <c r="E45" s="255"/>
      <c r="F45" s="261" t="s">
        <v>170</v>
      </c>
      <c r="G45" s="262"/>
      <c r="H45" s="261" t="s">
        <v>170</v>
      </c>
      <c r="I45" s="26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26" t="s">
        <v>0</v>
      </c>
      <c r="B46" s="263" t="s">
        <v>205</v>
      </c>
      <c r="C46" s="263"/>
      <c r="D46" s="263" t="s">
        <v>206</v>
      </c>
      <c r="E46" s="263"/>
      <c r="F46" s="263" t="s">
        <v>205</v>
      </c>
      <c r="G46" s="263"/>
      <c r="H46" s="263" t="s">
        <v>206</v>
      </c>
      <c r="I46" s="26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27"/>
      <c r="B47" s="128"/>
      <c r="C47" s="128"/>
      <c r="D47" s="128"/>
      <c r="E47" s="128"/>
      <c r="F47" s="128"/>
      <c r="G47" s="128"/>
      <c r="H47" s="128"/>
      <c r="I47" s="1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27"/>
      <c r="B48" s="270" t="s">
        <v>98</v>
      </c>
      <c r="C48" s="270"/>
      <c r="D48" s="270"/>
      <c r="E48" s="128"/>
      <c r="F48" s="128"/>
      <c r="G48" s="128"/>
      <c r="H48" s="128"/>
      <c r="I48" s="1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27"/>
      <c r="B49" s="129"/>
      <c r="C49" s="237"/>
      <c r="D49" s="261" t="s">
        <v>207</v>
      </c>
      <c r="E49" s="262"/>
      <c r="F49" s="255" t="s">
        <v>208</v>
      </c>
      <c r="G49" s="255"/>
      <c r="H49" s="128"/>
      <c r="I49" s="1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27"/>
      <c r="B50" s="128"/>
      <c r="C50" s="235" t="s">
        <v>209</v>
      </c>
      <c r="D50" s="263"/>
      <c r="E50" s="263"/>
      <c r="F50" s="263"/>
      <c r="G50" s="263"/>
      <c r="H50" s="128"/>
      <c r="I50" s="1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27"/>
      <c r="B51" s="128"/>
      <c r="C51" s="235" t="s">
        <v>210</v>
      </c>
      <c r="D51" s="263"/>
      <c r="E51" s="263"/>
      <c r="F51" s="255"/>
      <c r="G51" s="255"/>
      <c r="H51" s="128"/>
      <c r="I51" s="1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27"/>
      <c r="B52" s="128"/>
      <c r="C52" s="236" t="s">
        <v>211</v>
      </c>
      <c r="D52" s="255"/>
      <c r="E52" s="255"/>
      <c r="F52" s="255"/>
      <c r="G52" s="255"/>
      <c r="H52" s="128"/>
      <c r="I52" s="1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27"/>
      <c r="B53" s="128"/>
      <c r="C53" s="130"/>
      <c r="D53" s="128"/>
      <c r="E53" s="128"/>
      <c r="F53" s="128"/>
      <c r="G53" s="128"/>
      <c r="H53" s="128"/>
      <c r="I53" s="1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B54" s="228"/>
      <c r="C54" s="228"/>
      <c r="D54" s="228"/>
      <c r="E54" s="228"/>
      <c r="F54" s="228"/>
      <c r="G54" s="228"/>
      <c r="H54" s="228"/>
      <c r="I54" s="2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B55" s="228"/>
      <c r="C55" s="228"/>
      <c r="D55" s="228"/>
      <c r="E55" s="228"/>
      <c r="F55" s="228"/>
      <c r="G55" s="228"/>
      <c r="H55" s="228"/>
      <c r="I55" s="2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</sheetData>
  <mergeCells count="172">
    <mergeCell ref="D50:E50"/>
    <mergeCell ref="F50:G50"/>
    <mergeCell ref="D51:E51"/>
    <mergeCell ref="F51:G51"/>
    <mergeCell ref="D52:E52"/>
    <mergeCell ref="F52:G52"/>
    <mergeCell ref="B46:C46"/>
    <mergeCell ref="D46:E46"/>
    <mergeCell ref="F46:G46"/>
    <mergeCell ref="H46:I46"/>
    <mergeCell ref="B48:D48"/>
    <mergeCell ref="D49:E49"/>
    <mergeCell ref="F49:G49"/>
    <mergeCell ref="G43:G44"/>
    <mergeCell ref="H43:H44"/>
    <mergeCell ref="I43:I44"/>
    <mergeCell ref="B45:C45"/>
    <mergeCell ref="D45:E45"/>
    <mergeCell ref="F45:G45"/>
    <mergeCell ref="H45:I45"/>
    <mergeCell ref="A43:A44"/>
    <mergeCell ref="B43:B44"/>
    <mergeCell ref="C43:C44"/>
    <mergeCell ref="D43:D44"/>
    <mergeCell ref="E43:E44"/>
    <mergeCell ref="F43:F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D30:E30"/>
    <mergeCell ref="F30:G30"/>
    <mergeCell ref="H30:I30"/>
    <mergeCell ref="B31:C31"/>
    <mergeCell ref="D31:E31"/>
    <mergeCell ref="F31:G31"/>
    <mergeCell ref="H31:I31"/>
    <mergeCell ref="I24:I2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B16:C16"/>
    <mergeCell ref="D16:E16"/>
    <mergeCell ref="F16:G16"/>
    <mergeCell ref="H16:I16"/>
    <mergeCell ref="A20:A21"/>
    <mergeCell ref="B20:B21"/>
    <mergeCell ref="C20:C21"/>
    <mergeCell ref="D20:D21"/>
    <mergeCell ref="E20:E21"/>
    <mergeCell ref="F20:F21"/>
    <mergeCell ref="G13:G14"/>
    <mergeCell ref="H13:H14"/>
    <mergeCell ref="I13:I14"/>
    <mergeCell ref="B15:C15"/>
    <mergeCell ref="D15:E15"/>
    <mergeCell ref="F15:G15"/>
    <mergeCell ref="H15:I15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F26:F27"/>
    <mergeCell ref="E26:E27"/>
    <mergeCell ref="D26:D27"/>
    <mergeCell ref="A1:I1"/>
    <mergeCell ref="A5:A6"/>
    <mergeCell ref="B5:B6"/>
    <mergeCell ref="C5:C6"/>
    <mergeCell ref="D5:D6"/>
    <mergeCell ref="E5:E6"/>
    <mergeCell ref="F5:F6"/>
    <mergeCell ref="F35:F36"/>
    <mergeCell ref="E35:E36"/>
    <mergeCell ref="D35:D36"/>
    <mergeCell ref="C35:C36"/>
    <mergeCell ref="B35:B36"/>
    <mergeCell ref="A35:A36"/>
    <mergeCell ref="A3:I3"/>
    <mergeCell ref="A18:I18"/>
    <mergeCell ref="A33:I33"/>
    <mergeCell ref="C26:C27"/>
    <mergeCell ref="B26:B27"/>
    <mergeCell ref="A26:A27"/>
    <mergeCell ref="B30:C30"/>
    <mergeCell ref="I26:I27"/>
    <mergeCell ref="H26:H27"/>
    <mergeCell ref="G26:G27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予選ブロック!B31</f>
        <v>平戸永谷遊水地広場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予選ブロック!B30</f>
        <v>８月１９日（土）・８月２０日（日）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71</v>
      </c>
      <c r="C4" s="299" t="str">
        <f>IF($B5="","",$B5)</f>
        <v>YKFC</v>
      </c>
      <c r="D4" s="296"/>
      <c r="E4" s="298"/>
      <c r="F4" s="299" t="str">
        <f>IF($B7="","",$B7)</f>
        <v>藤塚KC</v>
      </c>
      <c r="G4" s="296"/>
      <c r="H4" s="298"/>
      <c r="I4" s="299" t="str">
        <f>IF($B9="","",$B9)</f>
        <v>FCゴール</v>
      </c>
      <c r="J4" s="296"/>
      <c r="K4" s="298"/>
      <c r="L4" s="299" t="str">
        <f>IF($B11="","",$B11)</f>
        <v>大崎SC</v>
      </c>
      <c r="M4" s="296"/>
      <c r="N4" s="298"/>
      <c r="O4" s="299" t="str">
        <f>IF($B13="","",$B13)</f>
        <v>久里浜FC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予選ブロック!B20</f>
        <v>YKFC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予選ブロック!B22</f>
        <v>藤塚KC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予選ブロック!B24</f>
        <v>FCゴール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予選ブロック!B26</f>
        <v>大崎SC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予選ブロック!B28</f>
        <v>久里浜FC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6.7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平戸永谷遊水地広場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８月１９日（土）・８月２０日（日）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72</v>
      </c>
      <c r="C17" s="295" t="str">
        <f>IF($B18="","",$B18)</f>
        <v>ﾛｰｼﾞｬ･ﾄﾞｰﾑFC</v>
      </c>
      <c r="D17" s="296"/>
      <c r="E17" s="297"/>
      <c r="F17" s="296" t="str">
        <f>IF($B20="","",$B20)</f>
        <v>横浜GSFC</v>
      </c>
      <c r="G17" s="296"/>
      <c r="H17" s="298"/>
      <c r="I17" s="299" t="str">
        <f>IF($B22="","",$B22)</f>
        <v>FC南台</v>
      </c>
      <c r="J17" s="296"/>
      <c r="K17" s="298"/>
      <c r="L17" s="299" t="str">
        <f>IF($B24="","",$B24)</f>
        <v>バディーSC</v>
      </c>
      <c r="M17" s="296"/>
      <c r="N17" s="298"/>
      <c r="O17" s="299" t="str">
        <f>IF($B26="","",$B26)</f>
        <v>横浜SCつばさ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予選ブロック!C20</f>
        <v>ﾛｰｼﾞｬ･ﾄﾞｰﾑFC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予選ブロック!C22</f>
        <v>横浜GSFC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予選ブロック!C24</f>
        <v>FC南台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予選ブロック!C26</f>
        <v>バディーSC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予選ブロック!C28</f>
        <v>横浜SCつばさ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'Ｕ－１０　Ａ・Ｂブロック星取表'!B2:Z2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227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228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229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67</v>
      </c>
      <c r="D8" s="307"/>
      <c r="E8" s="307"/>
      <c r="F8" s="307"/>
      <c r="G8" s="307"/>
      <c r="H8" s="307"/>
      <c r="I8" s="307"/>
      <c r="J8" s="307"/>
      <c r="K8" s="308" t="s">
        <v>79</v>
      </c>
      <c r="L8" s="309"/>
    </row>
    <row r="9" spans="2:14" s="57" customFormat="1" ht="21.95" customHeight="1" thickBot="1">
      <c r="B9" s="105"/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58">
        <v>0.375</v>
      </c>
      <c r="D10" s="85" t="str">
        <f>'Ｕ－１０　Ａ・Ｂブロック星取表'!B5</f>
        <v>YKFC</v>
      </c>
      <c r="E10" s="86"/>
      <c r="F10" s="86" t="s">
        <v>44</v>
      </c>
      <c r="G10" s="86"/>
      <c r="H10" s="87" t="str">
        <f>'Ｕ－１０　Ａ・Ｂブロック星取表'!B7</f>
        <v>藤塚KC</v>
      </c>
      <c r="I10" s="85" t="str">
        <f>D11</f>
        <v>FCゴール</v>
      </c>
      <c r="J10" s="88" t="str">
        <f>H11</f>
        <v>大崎SC</v>
      </c>
      <c r="K10" s="85" t="str">
        <f>D12</f>
        <v>久里浜FC</v>
      </c>
      <c r="L10" s="89" t="s">
        <v>45</v>
      </c>
      <c r="M10" s="62"/>
    </row>
    <row r="11" spans="2:14" s="57" customFormat="1" ht="30" customHeight="1">
      <c r="B11" s="111" t="s">
        <v>46</v>
      </c>
      <c r="C11" s="63">
        <v>0.40277777777777773</v>
      </c>
      <c r="D11" s="90" t="str">
        <f>'Ｕ－１０　Ａ・Ｂブロック星取表'!B9</f>
        <v>FCゴール</v>
      </c>
      <c r="E11" s="91"/>
      <c r="F11" s="91" t="s">
        <v>47</v>
      </c>
      <c r="G11" s="92"/>
      <c r="H11" s="93" t="str">
        <f>'Ｕ－１０　Ａ・Ｂブロック星取表'!B11:B12</f>
        <v>大崎SC</v>
      </c>
      <c r="I11" s="90" t="str">
        <f>D12</f>
        <v>久里浜FC</v>
      </c>
      <c r="J11" s="94" t="str">
        <f>D10</f>
        <v>YKFC</v>
      </c>
      <c r="K11" s="90" t="str">
        <f>H10</f>
        <v>藤塚KC</v>
      </c>
      <c r="L11" s="95" t="s">
        <v>45</v>
      </c>
      <c r="M11" s="62"/>
    </row>
    <row r="12" spans="2:14" s="57" customFormat="1" ht="30" customHeight="1">
      <c r="B12" s="111" t="s">
        <v>48</v>
      </c>
      <c r="C12" s="63">
        <v>0.43055555555555558</v>
      </c>
      <c r="D12" s="96" t="str">
        <f>'Ｕ－１０　Ａ・Ｂブロック星取表'!B13</f>
        <v>久里浜FC</v>
      </c>
      <c r="E12" s="91"/>
      <c r="F12" s="91" t="s">
        <v>47</v>
      </c>
      <c r="G12" s="92"/>
      <c r="H12" s="93" t="str">
        <f>D10</f>
        <v>YKFC</v>
      </c>
      <c r="I12" s="90" t="str">
        <f>D13</f>
        <v>藤塚KC</v>
      </c>
      <c r="J12" s="94" t="str">
        <f>H13</f>
        <v>FCゴール</v>
      </c>
      <c r="K12" s="90" t="str">
        <f>D14</f>
        <v>大崎SC</v>
      </c>
      <c r="L12" s="95" t="s">
        <v>45</v>
      </c>
      <c r="M12" s="62"/>
    </row>
    <row r="13" spans="2:14" s="57" customFormat="1" ht="30" customHeight="1">
      <c r="B13" s="113" t="s">
        <v>49</v>
      </c>
      <c r="C13" s="63">
        <v>0.45833333333333331</v>
      </c>
      <c r="D13" s="90" t="str">
        <f>H10</f>
        <v>藤塚KC</v>
      </c>
      <c r="E13" s="91"/>
      <c r="F13" s="91" t="s">
        <v>50</v>
      </c>
      <c r="G13" s="91"/>
      <c r="H13" s="97" t="str">
        <f>D11</f>
        <v>FCゴール</v>
      </c>
      <c r="I13" s="90" t="str">
        <f>D14</f>
        <v>大崎SC</v>
      </c>
      <c r="J13" s="94" t="str">
        <f>H14</f>
        <v>久里浜FC</v>
      </c>
      <c r="K13" s="90" t="str">
        <f>D10</f>
        <v>YKFC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71">
        <v>0.4861111111111111</v>
      </c>
      <c r="D14" s="162" t="str">
        <f>H11</f>
        <v>大崎SC</v>
      </c>
      <c r="E14" s="163"/>
      <c r="F14" s="163" t="s">
        <v>50</v>
      </c>
      <c r="G14" s="163"/>
      <c r="H14" s="164" t="str">
        <f>D12</f>
        <v>久里浜FC</v>
      </c>
      <c r="I14" s="162" t="str">
        <f>D10</f>
        <v>YKFC</v>
      </c>
      <c r="J14" s="165" t="str">
        <f>D13</f>
        <v>藤塚KC</v>
      </c>
      <c r="K14" s="162" t="str">
        <f>H13</f>
        <v>FCゴール</v>
      </c>
      <c r="L14" s="166" t="s">
        <v>45</v>
      </c>
      <c r="M14" s="62"/>
    </row>
    <row r="15" spans="2:14" s="57" customFormat="1" ht="30" customHeight="1" thickTop="1">
      <c r="B15" s="114" t="s">
        <v>52</v>
      </c>
      <c r="C15" s="58">
        <v>0.5625</v>
      </c>
      <c r="D15" s="85" t="str">
        <f>'Ｕ－１０　Ａ・Ｂブロック星取表'!B18</f>
        <v>ﾛｰｼﾞｬ･ﾄﾞｰﾑFC</v>
      </c>
      <c r="E15" s="98"/>
      <c r="F15" s="98" t="s">
        <v>114</v>
      </c>
      <c r="G15" s="98"/>
      <c r="H15" s="99" t="str">
        <f>'Ｕ－１０　Ａ・Ｂブロック星取表'!B20</f>
        <v>横浜GSFC</v>
      </c>
      <c r="I15" s="85" t="str">
        <f>D16</f>
        <v>FC南台</v>
      </c>
      <c r="J15" s="88" t="str">
        <f>H16</f>
        <v>バディーSC</v>
      </c>
      <c r="K15" s="85" t="str">
        <f>D17</f>
        <v>横浜SCつばさ</v>
      </c>
      <c r="L15" s="89" t="s">
        <v>45</v>
      </c>
      <c r="M15" s="62"/>
    </row>
    <row r="16" spans="2:14" s="57" customFormat="1" ht="30" customHeight="1">
      <c r="B16" s="113" t="s">
        <v>53</v>
      </c>
      <c r="C16" s="63">
        <v>0.59027777777777779</v>
      </c>
      <c r="D16" s="90" t="str">
        <f>'Ｕ－１０　Ａ・Ｂブロック星取表'!B22</f>
        <v>FC南台</v>
      </c>
      <c r="E16" s="91"/>
      <c r="F16" s="91" t="s">
        <v>114</v>
      </c>
      <c r="G16" s="91"/>
      <c r="H16" s="97" t="str">
        <f>'Ｕ－１０　Ａ・Ｂブロック星取表'!B24</f>
        <v>バディーSC</v>
      </c>
      <c r="I16" s="90" t="str">
        <f>D17</f>
        <v>横浜SCつばさ</v>
      </c>
      <c r="J16" s="94" t="str">
        <f>D15</f>
        <v>ﾛｰｼﾞｬ･ﾄﾞｰﾑFC</v>
      </c>
      <c r="K16" s="90" t="str">
        <f>H15</f>
        <v>横浜GSFC</v>
      </c>
      <c r="L16" s="95" t="s">
        <v>45</v>
      </c>
      <c r="M16" s="62"/>
    </row>
    <row r="17" spans="2:26" s="53" customFormat="1" ht="30" customHeight="1">
      <c r="B17" s="109" t="s">
        <v>54</v>
      </c>
      <c r="C17" s="63">
        <v>0.61805555555555558</v>
      </c>
      <c r="D17" s="85" t="str">
        <f>'Ｕ－１０　Ａ・Ｂブロック星取表'!B26</f>
        <v>横浜SCつばさ</v>
      </c>
      <c r="E17" s="86"/>
      <c r="F17" s="86" t="s">
        <v>114</v>
      </c>
      <c r="G17" s="86"/>
      <c r="H17" s="87" t="str">
        <f>D15</f>
        <v>ﾛｰｼﾞｬ･ﾄﾞｰﾑFC</v>
      </c>
      <c r="I17" s="85" t="str">
        <f>D18</f>
        <v>横浜GSFC</v>
      </c>
      <c r="J17" s="88" t="str">
        <f>H18</f>
        <v>FC南台</v>
      </c>
      <c r="K17" s="85" t="str">
        <f>D19</f>
        <v>バディーSC</v>
      </c>
      <c r="L17" s="89" t="s">
        <v>45</v>
      </c>
      <c r="M17" s="62"/>
    </row>
    <row r="18" spans="2:26" s="53" customFormat="1" ht="30" customHeight="1">
      <c r="B18" s="113" t="s">
        <v>55</v>
      </c>
      <c r="C18" s="63">
        <v>0.64583333333333337</v>
      </c>
      <c r="D18" s="90" t="str">
        <f>H15</f>
        <v>横浜GSFC</v>
      </c>
      <c r="E18" s="91"/>
      <c r="F18" s="91" t="s">
        <v>114</v>
      </c>
      <c r="G18" s="91"/>
      <c r="H18" s="97" t="str">
        <f>D16</f>
        <v>FC南台</v>
      </c>
      <c r="I18" s="90" t="str">
        <f>D19</f>
        <v>バディーSC</v>
      </c>
      <c r="J18" s="94" t="str">
        <f>H19</f>
        <v>横浜SCつばさ</v>
      </c>
      <c r="K18" s="90" t="str">
        <f>D15</f>
        <v>ﾛｰｼﾞｬ･ﾄﾞｰﾑFC</v>
      </c>
      <c r="L18" s="95" t="s">
        <v>45</v>
      </c>
      <c r="M18" s="62"/>
    </row>
    <row r="19" spans="2:26" s="53" customFormat="1" ht="30" customHeight="1" thickBot="1">
      <c r="B19" s="115" t="s">
        <v>56</v>
      </c>
      <c r="C19" s="69">
        <v>0.67361111111111116</v>
      </c>
      <c r="D19" s="100" t="str">
        <f>H16</f>
        <v>バディーSC</v>
      </c>
      <c r="E19" s="101"/>
      <c r="F19" s="101" t="s">
        <v>114</v>
      </c>
      <c r="G19" s="101"/>
      <c r="H19" s="102" t="str">
        <f>D17</f>
        <v>横浜SCつばさ</v>
      </c>
      <c r="I19" s="100" t="str">
        <f>D15</f>
        <v>ﾛｰｼﾞｬ･ﾄﾞｰﾑFC</v>
      </c>
      <c r="J19" s="103" t="str">
        <f>D18</f>
        <v>横浜GSFC</v>
      </c>
      <c r="K19" s="100" t="str">
        <f>H18</f>
        <v>FC南台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230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①～⑤ＹＫＦＣ、⑥～⑩ﾛｰｼﾞｬ･ﾄﾞｰﾑＦＣ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会場設営（7:30集合)：①②試合チーム，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79</v>
      </c>
      <c r="L23" s="309"/>
    </row>
    <row r="24" spans="2:26" ht="21.95" customHeight="1" thickBot="1">
      <c r="B24" s="105"/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09" t="s">
        <v>43</v>
      </c>
      <c r="C25" s="58">
        <v>0.375</v>
      </c>
      <c r="D25" s="78" t="str">
        <f>H11</f>
        <v>大崎SC</v>
      </c>
      <c r="E25" s="79"/>
      <c r="F25" s="79" t="s">
        <v>50</v>
      </c>
      <c r="G25" s="79"/>
      <c r="H25" s="80" t="str">
        <f>D10</f>
        <v>YKFC</v>
      </c>
      <c r="I25" s="59" t="str">
        <f>D26</f>
        <v>FCゴール</v>
      </c>
      <c r="J25" s="60" t="str">
        <f>H26</f>
        <v>久里浜FC</v>
      </c>
      <c r="K25" s="59" t="str">
        <f>D27</f>
        <v>藤塚KC</v>
      </c>
      <c r="L25" s="61" t="s">
        <v>45</v>
      </c>
    </row>
    <row r="26" spans="2:26" ht="30" customHeight="1">
      <c r="B26" s="111" t="s">
        <v>46</v>
      </c>
      <c r="C26" s="63">
        <v>0.40277777777777773</v>
      </c>
      <c r="D26" s="73" t="str">
        <f>D11</f>
        <v>FCゴール</v>
      </c>
      <c r="E26" s="74"/>
      <c r="F26" s="74" t="s">
        <v>14</v>
      </c>
      <c r="G26" s="75"/>
      <c r="H26" s="76" t="str">
        <f>D12</f>
        <v>久里浜FC</v>
      </c>
      <c r="I26" s="64" t="str">
        <f>D27</f>
        <v>藤塚KC</v>
      </c>
      <c r="J26" s="65" t="str">
        <f>D25</f>
        <v>大崎SC</v>
      </c>
      <c r="K26" s="64" t="str">
        <f>H25</f>
        <v>YKFC</v>
      </c>
      <c r="L26" s="66" t="s">
        <v>45</v>
      </c>
    </row>
    <row r="27" spans="2:26" ht="30" customHeight="1">
      <c r="B27" s="111" t="s">
        <v>48</v>
      </c>
      <c r="C27" s="63">
        <v>0.43055555555555558</v>
      </c>
      <c r="D27" s="73" t="str">
        <f>H10</f>
        <v>藤塚KC</v>
      </c>
      <c r="E27" s="74"/>
      <c r="F27" s="74" t="s">
        <v>14</v>
      </c>
      <c r="G27" s="75"/>
      <c r="H27" s="76" t="str">
        <f>D25</f>
        <v>大崎SC</v>
      </c>
      <c r="I27" s="64" t="str">
        <f>D28</f>
        <v>YKFC</v>
      </c>
      <c r="J27" s="65" t="str">
        <f>H28</f>
        <v>FCゴール</v>
      </c>
      <c r="K27" s="64" t="str">
        <f>D29</f>
        <v>久里浜FC</v>
      </c>
      <c r="L27" s="66" t="s">
        <v>45</v>
      </c>
    </row>
    <row r="28" spans="2:26" ht="30" customHeight="1">
      <c r="B28" s="113" t="s">
        <v>49</v>
      </c>
      <c r="C28" s="63">
        <v>0.45833333333333331</v>
      </c>
      <c r="D28" s="73" t="str">
        <f>H25</f>
        <v>YKFC</v>
      </c>
      <c r="E28" s="74"/>
      <c r="F28" s="74" t="s">
        <v>14</v>
      </c>
      <c r="G28" s="74"/>
      <c r="H28" s="77" t="str">
        <f>D26</f>
        <v>FCゴール</v>
      </c>
      <c r="I28" s="200" t="str">
        <f>D29</f>
        <v>久里浜FC</v>
      </c>
      <c r="J28" s="201" t="str">
        <f>H29</f>
        <v>藤塚KC</v>
      </c>
      <c r="K28" s="200" t="str">
        <f>D25</f>
        <v>大崎SC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71">
        <v>0.4861111111111111</v>
      </c>
      <c r="D29" s="167" t="str">
        <f>H26</f>
        <v>久里浜FC</v>
      </c>
      <c r="E29" s="168"/>
      <c r="F29" s="168" t="s">
        <v>50</v>
      </c>
      <c r="G29" s="168"/>
      <c r="H29" s="169" t="str">
        <f>D27</f>
        <v>藤塚KC</v>
      </c>
      <c r="I29" s="203" t="str">
        <f>D25</f>
        <v>大崎SC</v>
      </c>
      <c r="J29" s="204" t="str">
        <f>D28</f>
        <v>YKFC</v>
      </c>
      <c r="K29" s="203" t="str">
        <f>H28</f>
        <v>FCゴール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14" t="s">
        <v>52</v>
      </c>
      <c r="C30" s="58">
        <v>0.5625</v>
      </c>
      <c r="D30" s="218" t="str">
        <f>H16</f>
        <v>バディーSC</v>
      </c>
      <c r="E30" s="221"/>
      <c r="F30" s="221" t="s">
        <v>50</v>
      </c>
      <c r="G30" s="221"/>
      <c r="H30" s="220" t="str">
        <f>D15</f>
        <v>ﾛｰｼﾞｬ･ﾄﾞｰﾑFC</v>
      </c>
      <c r="I30" s="210" t="str">
        <f>D31</f>
        <v>FC南台</v>
      </c>
      <c r="J30" s="211" t="str">
        <f>H31</f>
        <v>横浜SCつばさ</v>
      </c>
      <c r="K30" s="210" t="str">
        <f>D32</f>
        <v>横浜GSFC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63">
        <v>0.59027777777777779</v>
      </c>
      <c r="D31" s="73" t="str">
        <f>D16</f>
        <v>FC南台</v>
      </c>
      <c r="E31" s="74"/>
      <c r="F31" s="74" t="s">
        <v>14</v>
      </c>
      <c r="G31" s="75"/>
      <c r="H31" s="76" t="str">
        <f>D17</f>
        <v>横浜SCつばさ</v>
      </c>
      <c r="I31" s="200" t="str">
        <f>D32</f>
        <v>横浜GSFC</v>
      </c>
      <c r="J31" s="201" t="str">
        <f>D30</f>
        <v>バディーSC</v>
      </c>
      <c r="K31" s="200" t="str">
        <f>H30</f>
        <v>ﾛｰｼﾞｬ･ﾄﾞｰﾑFC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70" t="s">
        <v>54</v>
      </c>
      <c r="C32" s="63">
        <v>0.61805555555555558</v>
      </c>
      <c r="D32" s="73" t="str">
        <f>H15</f>
        <v>横浜GSFC</v>
      </c>
      <c r="E32" s="74"/>
      <c r="F32" s="74" t="s">
        <v>14</v>
      </c>
      <c r="G32" s="75"/>
      <c r="H32" s="76" t="str">
        <f>D30</f>
        <v>バディーSC</v>
      </c>
      <c r="I32" s="210" t="str">
        <f>D33</f>
        <v>ﾛｰｼﾞｬ･ﾄﾞｰﾑFC</v>
      </c>
      <c r="J32" s="211" t="str">
        <f>H33</f>
        <v>FC南台</v>
      </c>
      <c r="K32" s="210" t="str">
        <f>D34</f>
        <v>横浜SCつばさ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63">
        <v>0.64583333333333337</v>
      </c>
      <c r="D33" s="73" t="str">
        <f>H30</f>
        <v>ﾛｰｼﾞｬ･ﾄﾞｰﾑFC</v>
      </c>
      <c r="E33" s="74"/>
      <c r="F33" s="74" t="s">
        <v>14</v>
      </c>
      <c r="G33" s="74"/>
      <c r="H33" s="77" t="str">
        <f>D31</f>
        <v>FC南台</v>
      </c>
      <c r="I33" s="200" t="str">
        <f>D34</f>
        <v>横浜SCつばさ</v>
      </c>
      <c r="J33" s="201" t="str">
        <f>H34</f>
        <v>横浜GSFC</v>
      </c>
      <c r="K33" s="200" t="str">
        <f>D30</f>
        <v>バディーSC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90" t="s">
        <v>56</v>
      </c>
      <c r="C34" s="69">
        <v>0.67361111111111116</v>
      </c>
      <c r="D34" s="81" t="str">
        <f>H31</f>
        <v>横浜SCつばさ</v>
      </c>
      <c r="E34" s="82"/>
      <c r="F34" s="82" t="s">
        <v>58</v>
      </c>
      <c r="G34" s="82"/>
      <c r="H34" s="83" t="str">
        <f>D32</f>
        <v>横浜GSFC</v>
      </c>
      <c r="I34" s="213" t="str">
        <f>D30</f>
        <v>バディーSC</v>
      </c>
      <c r="J34" s="214" t="str">
        <f>D33</f>
        <v>ﾛｰｼﾞｬ･ﾄﾞｰﾑFC</v>
      </c>
      <c r="K34" s="213" t="str">
        <f>H33</f>
        <v>FC南台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予選ブロック!D31</f>
        <v>日産追浜Ａ／Ｂ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予選ブロック!D30</f>
        <v>８月１９日（土）・８月２０日（日）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73</v>
      </c>
      <c r="C4" s="299" t="str">
        <f>IF($B5="","",$B5)</f>
        <v>美晴SC</v>
      </c>
      <c r="D4" s="296"/>
      <c r="E4" s="298"/>
      <c r="F4" s="299" t="str">
        <f>IF($B7="","",$B7)</f>
        <v>坂本SC</v>
      </c>
      <c r="G4" s="296"/>
      <c r="H4" s="298"/>
      <c r="I4" s="299" t="str">
        <f>IF($B9="","",$B9)</f>
        <v>一本松SC</v>
      </c>
      <c r="J4" s="296"/>
      <c r="K4" s="298"/>
      <c r="L4" s="299" t="str">
        <f>IF($B11="","",$B11)</f>
        <v>藤の木SC</v>
      </c>
      <c r="M4" s="296"/>
      <c r="N4" s="298"/>
      <c r="O4" s="299" t="str">
        <f>IF($B13="","",$B13)</f>
        <v>鶴ヶ峰SC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予選ブロック!D20</f>
        <v>美晴SC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予選ブロック!D22</f>
        <v>坂本SC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予選ブロック!D24</f>
        <v>一本松SC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予選ブロック!D26</f>
        <v>藤の木SC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予選ブロック!D28</f>
        <v>鶴ヶ峰SC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8.2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日産追浜Ａ／Ｂ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８月１９日（土）・８月２０日（日）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74</v>
      </c>
      <c r="C17" s="295" t="str">
        <f>IF($B18="","",$B18)</f>
        <v>日限山FC</v>
      </c>
      <c r="D17" s="296"/>
      <c r="E17" s="297"/>
      <c r="F17" s="296" t="str">
        <f>IF($B20="","",$B20)</f>
        <v>岩崎FC</v>
      </c>
      <c r="G17" s="296"/>
      <c r="H17" s="298"/>
      <c r="I17" s="299" t="str">
        <f>IF($B22="","",$B22)</f>
        <v>帷子SC</v>
      </c>
      <c r="J17" s="296"/>
      <c r="K17" s="298"/>
      <c r="L17" s="299" t="str">
        <f>IF($B24="","",$B24)</f>
        <v>本牧少年SC</v>
      </c>
      <c r="M17" s="296"/>
      <c r="N17" s="298"/>
      <c r="O17" s="299" t="str">
        <f>IF($B26="","",$B26)</f>
        <v>KAZU　SC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予選ブロック!E20</f>
        <v>日限山FC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予選ブロック!E22</f>
        <v>岩崎FC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予選ブロック!E24</f>
        <v>帷子SC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予選ブロック!E26</f>
        <v>本牧少年SC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予選ブロック!E28</f>
        <v>KAZU　SC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'Ｕ－１０　Ｃ・Ｄブロック星取表'!B2:Z2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231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232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237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236</v>
      </c>
      <c r="D8" s="307"/>
      <c r="E8" s="307"/>
      <c r="F8" s="307"/>
      <c r="G8" s="307"/>
      <c r="H8" s="307"/>
      <c r="I8" s="307"/>
      <c r="J8" s="307"/>
      <c r="K8" s="308" t="s">
        <v>79</v>
      </c>
      <c r="L8" s="309"/>
    </row>
    <row r="9" spans="2:14" s="57" customFormat="1" ht="30" customHeight="1" thickBot="1">
      <c r="B9" s="105" t="s">
        <v>233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58">
        <v>0.375</v>
      </c>
      <c r="D10" s="132" t="str">
        <f>'Ｕ－１０　Ｃ・Ｄブロック星取表'!B5</f>
        <v>美晴SC</v>
      </c>
      <c r="E10" s="86"/>
      <c r="F10" s="86" t="s">
        <v>44</v>
      </c>
      <c r="G10" s="86"/>
      <c r="H10" s="131" t="str">
        <f>'Ｕ－１０　Ｃ・Ｄブロック星取表'!B7</f>
        <v>坂本SC</v>
      </c>
      <c r="I10" s="85" t="str">
        <f>D11</f>
        <v>一本松SC</v>
      </c>
      <c r="J10" s="88" t="str">
        <f>H11</f>
        <v>藤の木SC</v>
      </c>
      <c r="K10" s="85" t="str">
        <f>D12</f>
        <v>鶴ヶ峰SC</v>
      </c>
      <c r="L10" s="89" t="s">
        <v>45</v>
      </c>
      <c r="M10" s="62"/>
    </row>
    <row r="11" spans="2:14" s="57" customFormat="1" ht="30" customHeight="1">
      <c r="B11" s="111" t="s">
        <v>46</v>
      </c>
      <c r="C11" s="63">
        <v>0.40277777777777773</v>
      </c>
      <c r="D11" s="143" t="str">
        <f>'Ｕ－１０　Ｃ・Ｄブロック星取表'!B9</f>
        <v>一本松SC</v>
      </c>
      <c r="E11" s="91"/>
      <c r="F11" s="91" t="s">
        <v>47</v>
      </c>
      <c r="G11" s="92"/>
      <c r="H11" s="193" t="str">
        <f>'Ｕ－１０　Ｃ・Ｄブロック星取表'!B11:B12</f>
        <v>藤の木SC</v>
      </c>
      <c r="I11" s="90" t="str">
        <f>D12</f>
        <v>鶴ヶ峰SC</v>
      </c>
      <c r="J11" s="94" t="str">
        <f>D10</f>
        <v>美晴SC</v>
      </c>
      <c r="K11" s="90" t="str">
        <f>H10</f>
        <v>坂本SC</v>
      </c>
      <c r="L11" s="95" t="s">
        <v>45</v>
      </c>
      <c r="M11" s="62"/>
    </row>
    <row r="12" spans="2:14" s="57" customFormat="1" ht="30" customHeight="1">
      <c r="B12" s="111" t="s">
        <v>48</v>
      </c>
      <c r="C12" s="63">
        <v>0.43055555555555558</v>
      </c>
      <c r="D12" s="67" t="str">
        <f>'Ｕ－１０　Ｃ・Ｄブロック星取表'!B13</f>
        <v>鶴ヶ峰SC</v>
      </c>
      <c r="E12" s="91"/>
      <c r="F12" s="91" t="s">
        <v>47</v>
      </c>
      <c r="G12" s="92"/>
      <c r="H12" s="146" t="str">
        <f>D10</f>
        <v>美晴SC</v>
      </c>
      <c r="I12" s="90" t="str">
        <f>D13</f>
        <v>坂本SC</v>
      </c>
      <c r="J12" s="94" t="str">
        <f>H13</f>
        <v>一本松SC</v>
      </c>
      <c r="K12" s="90" t="str">
        <f>D14</f>
        <v>藤の木SC</v>
      </c>
      <c r="L12" s="95" t="s">
        <v>45</v>
      </c>
      <c r="M12" s="62"/>
    </row>
    <row r="13" spans="2:14" s="57" customFormat="1" ht="30" customHeight="1">
      <c r="B13" s="113" t="s">
        <v>49</v>
      </c>
      <c r="C13" s="63">
        <v>0.45833333333333331</v>
      </c>
      <c r="D13" s="143" t="str">
        <f>H10</f>
        <v>坂本SC</v>
      </c>
      <c r="E13" s="91"/>
      <c r="F13" s="91" t="s">
        <v>50</v>
      </c>
      <c r="G13" s="91"/>
      <c r="H13" s="147" t="str">
        <f>D11</f>
        <v>一本松SC</v>
      </c>
      <c r="I13" s="90" t="str">
        <f>D14</f>
        <v>藤の木SC</v>
      </c>
      <c r="J13" s="94" t="str">
        <f>H14</f>
        <v>鶴ヶ峰SC</v>
      </c>
      <c r="K13" s="90" t="str">
        <f>D10</f>
        <v>美晴SC</v>
      </c>
      <c r="L13" s="95" t="s">
        <v>45</v>
      </c>
      <c r="M13" s="62"/>
    </row>
    <row r="14" spans="2:14" s="57" customFormat="1" ht="30" customHeight="1" thickBot="1">
      <c r="B14" s="238" t="s">
        <v>51</v>
      </c>
      <c r="C14" s="239">
        <v>0.4861111111111111</v>
      </c>
      <c r="D14" s="240" t="str">
        <f>H11</f>
        <v>藤の木SC</v>
      </c>
      <c r="E14" s="92"/>
      <c r="F14" s="92" t="s">
        <v>50</v>
      </c>
      <c r="G14" s="92"/>
      <c r="H14" s="84" t="str">
        <f>D12</f>
        <v>鶴ヶ峰SC</v>
      </c>
      <c r="I14" s="187" t="str">
        <f>D10</f>
        <v>美晴SC</v>
      </c>
      <c r="J14" s="188" t="str">
        <f>D13</f>
        <v>坂本SC</v>
      </c>
      <c r="K14" s="187" t="str">
        <f>H13</f>
        <v>一本松SC</v>
      </c>
      <c r="L14" s="189" t="s">
        <v>45</v>
      </c>
      <c r="M14" s="62"/>
    </row>
    <row r="15" spans="2:14" s="57" customFormat="1" ht="30" customHeight="1" thickBot="1">
      <c r="B15" s="105" t="s">
        <v>234</v>
      </c>
      <c r="C15" s="106" t="s">
        <v>38</v>
      </c>
      <c r="D15" s="310" t="s">
        <v>39</v>
      </c>
      <c r="E15" s="310"/>
      <c r="F15" s="310"/>
      <c r="G15" s="310"/>
      <c r="H15" s="310"/>
      <c r="I15" s="107" t="s">
        <v>40</v>
      </c>
      <c r="J15" s="106" t="s">
        <v>41</v>
      </c>
      <c r="K15" s="107" t="s">
        <v>41</v>
      </c>
      <c r="L15" s="108" t="s">
        <v>42</v>
      </c>
      <c r="M15" s="56"/>
    </row>
    <row r="16" spans="2:14" s="57" customFormat="1" ht="30" customHeight="1">
      <c r="B16" s="109" t="s">
        <v>43</v>
      </c>
      <c r="C16" s="58">
        <v>0.375</v>
      </c>
      <c r="D16" s="132" t="str">
        <f>'Ｕ－１０　Ｃ・Ｄブロック星取表'!B18</f>
        <v>日限山FC</v>
      </c>
      <c r="E16" s="98"/>
      <c r="F16" s="98" t="s">
        <v>47</v>
      </c>
      <c r="G16" s="98"/>
      <c r="H16" s="149" t="str">
        <f>'Ｕ－１０　Ｃ・Ｄブロック星取表'!B20</f>
        <v>岩崎FC</v>
      </c>
      <c r="I16" s="85" t="str">
        <f>D17</f>
        <v>帷子SC</v>
      </c>
      <c r="J16" s="88" t="str">
        <f>H17</f>
        <v>本牧少年SC</v>
      </c>
      <c r="K16" s="85" t="str">
        <f>D18</f>
        <v>KAZU　SC</v>
      </c>
      <c r="L16" s="89" t="s">
        <v>45</v>
      </c>
      <c r="M16" s="62"/>
    </row>
    <row r="17" spans="1:26" s="57" customFormat="1" ht="30" customHeight="1">
      <c r="B17" s="111" t="s">
        <v>46</v>
      </c>
      <c r="C17" s="63">
        <v>0.40277777777777773</v>
      </c>
      <c r="D17" s="143" t="str">
        <f>'Ｕ－１０　Ｃ・Ｄブロック星取表'!B22</f>
        <v>帷子SC</v>
      </c>
      <c r="E17" s="91"/>
      <c r="F17" s="91" t="s">
        <v>47</v>
      </c>
      <c r="G17" s="91"/>
      <c r="H17" s="147" t="str">
        <f>'Ｕ－１０　Ｃ・Ｄブロック星取表'!B24</f>
        <v>本牧少年SC</v>
      </c>
      <c r="I17" s="90" t="str">
        <f>D18</f>
        <v>KAZU　SC</v>
      </c>
      <c r="J17" s="94" t="str">
        <f>D16</f>
        <v>日限山FC</v>
      </c>
      <c r="K17" s="90" t="str">
        <f>H16</f>
        <v>岩崎FC</v>
      </c>
      <c r="L17" s="95" t="s">
        <v>45</v>
      </c>
      <c r="M17" s="62"/>
    </row>
    <row r="18" spans="1:26" s="53" customFormat="1" ht="30" customHeight="1">
      <c r="B18" s="111" t="s">
        <v>48</v>
      </c>
      <c r="C18" s="63">
        <v>0.43055555555555558</v>
      </c>
      <c r="D18" s="132" t="str">
        <f>'Ｕ－１０　Ｃ・Ｄブロック星取表'!B26</f>
        <v>KAZU　SC</v>
      </c>
      <c r="E18" s="86"/>
      <c r="F18" s="86" t="s">
        <v>47</v>
      </c>
      <c r="G18" s="86"/>
      <c r="H18" s="131" t="str">
        <f>D16</f>
        <v>日限山FC</v>
      </c>
      <c r="I18" s="85" t="str">
        <f>D19</f>
        <v>岩崎FC</v>
      </c>
      <c r="J18" s="88" t="str">
        <f>H19</f>
        <v>帷子SC</v>
      </c>
      <c r="K18" s="85" t="str">
        <f>D20</f>
        <v>本牧少年SC</v>
      </c>
      <c r="L18" s="89" t="s">
        <v>45</v>
      </c>
      <c r="M18" s="62"/>
    </row>
    <row r="19" spans="1:26" s="53" customFormat="1" ht="30" customHeight="1">
      <c r="B19" s="113" t="s">
        <v>49</v>
      </c>
      <c r="C19" s="63">
        <v>0.45833333333333331</v>
      </c>
      <c r="D19" s="143" t="str">
        <f>H16</f>
        <v>岩崎FC</v>
      </c>
      <c r="E19" s="91"/>
      <c r="F19" s="91" t="s">
        <v>50</v>
      </c>
      <c r="G19" s="91"/>
      <c r="H19" s="147" t="str">
        <f>D17</f>
        <v>帷子SC</v>
      </c>
      <c r="I19" s="90" t="str">
        <f>D20</f>
        <v>本牧少年SC</v>
      </c>
      <c r="J19" s="94" t="str">
        <f>H20</f>
        <v>KAZU　SC</v>
      </c>
      <c r="K19" s="90" t="str">
        <f>D16</f>
        <v>日限山FC</v>
      </c>
      <c r="L19" s="95" t="s">
        <v>45</v>
      </c>
      <c r="M19" s="62"/>
    </row>
    <row r="20" spans="1:26" s="53" customFormat="1" ht="30" customHeight="1" thickBot="1">
      <c r="B20" s="123" t="s">
        <v>51</v>
      </c>
      <c r="C20" s="69">
        <v>0.4861111111111111</v>
      </c>
      <c r="D20" s="150" t="str">
        <f>H17</f>
        <v>本牧少年SC</v>
      </c>
      <c r="E20" s="101"/>
      <c r="F20" s="101" t="s">
        <v>50</v>
      </c>
      <c r="G20" s="101"/>
      <c r="H20" s="152" t="str">
        <f>D18</f>
        <v>KAZU　SC</v>
      </c>
      <c r="I20" s="100" t="str">
        <f>D16</f>
        <v>日限山FC</v>
      </c>
      <c r="J20" s="103" t="str">
        <f>D19</f>
        <v>岩崎FC</v>
      </c>
      <c r="K20" s="100" t="str">
        <f>H19</f>
        <v>帷子SC</v>
      </c>
      <c r="L20" s="104" t="s">
        <v>45</v>
      </c>
      <c r="M20" s="62"/>
    </row>
    <row r="21" spans="1:26" s="53" customFormat="1" ht="20.100000000000001" customHeight="1"/>
    <row r="22" spans="1:26" ht="20.100000000000001" customHeight="1">
      <c r="B22" s="304" t="s">
        <v>235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</row>
    <row r="23" spans="1:26" ht="20.100000000000001" customHeight="1">
      <c r="B23" s="48"/>
      <c r="C23" s="51" t="s">
        <v>34</v>
      </c>
      <c r="D23" s="305" t="str">
        <f>D7</f>
        <v>Ａ①～⑤ 藤の木ＳＣ、Ｂ①～⑤ 岩崎ＦＣ</v>
      </c>
      <c r="E23" s="305"/>
      <c r="F23" s="305"/>
      <c r="G23" s="305"/>
      <c r="H23" s="305"/>
      <c r="I23" s="52" t="s">
        <v>35</v>
      </c>
      <c r="J23" s="306"/>
      <c r="K23" s="306"/>
      <c r="L23" s="306"/>
      <c r="M23" s="51"/>
      <c r="N23" s="51"/>
    </row>
    <row r="24" spans="1:26" s="53" customFormat="1" ht="21.75" customHeight="1" thickBot="1">
      <c r="C24" s="307" t="str">
        <f>C8</f>
        <v>会場設営（7:30集合)：①②試合チーム、後片付け：④⑤試合チーム</v>
      </c>
      <c r="D24" s="307"/>
      <c r="E24" s="307"/>
      <c r="F24" s="307"/>
      <c r="G24" s="307"/>
      <c r="H24" s="307"/>
      <c r="I24" s="307"/>
      <c r="J24" s="307"/>
      <c r="K24" s="308" t="s">
        <v>79</v>
      </c>
      <c r="L24" s="309"/>
    </row>
    <row r="25" spans="1:26" ht="30" customHeight="1" thickBot="1">
      <c r="B25" s="105" t="s">
        <v>233</v>
      </c>
      <c r="C25" s="106" t="s">
        <v>38</v>
      </c>
      <c r="D25" s="310" t="s">
        <v>39</v>
      </c>
      <c r="E25" s="310"/>
      <c r="F25" s="310"/>
      <c r="G25" s="310"/>
      <c r="H25" s="310"/>
      <c r="I25" s="107" t="s">
        <v>40</v>
      </c>
      <c r="J25" s="106" t="s">
        <v>41</v>
      </c>
      <c r="K25" s="107" t="s">
        <v>41</v>
      </c>
      <c r="L25" s="108" t="s">
        <v>42</v>
      </c>
    </row>
    <row r="26" spans="1:26" ht="30" customHeight="1">
      <c r="B26" s="109" t="s">
        <v>43</v>
      </c>
      <c r="C26" s="58">
        <v>0.375</v>
      </c>
      <c r="D26" s="191" t="str">
        <f>H11</f>
        <v>藤の木SC</v>
      </c>
      <c r="E26" s="79"/>
      <c r="F26" s="79" t="s">
        <v>50</v>
      </c>
      <c r="G26" s="79"/>
      <c r="H26" s="80" t="str">
        <f>D10</f>
        <v>美晴SC</v>
      </c>
      <c r="I26" s="59" t="str">
        <f>D27</f>
        <v>一本松SC</v>
      </c>
      <c r="J26" s="60" t="str">
        <f>H27</f>
        <v>鶴ヶ峰SC</v>
      </c>
      <c r="K26" s="59" t="str">
        <f>D28</f>
        <v>坂本SC</v>
      </c>
      <c r="L26" s="61" t="s">
        <v>45</v>
      </c>
    </row>
    <row r="27" spans="1:26" ht="30" customHeight="1">
      <c r="B27" s="111" t="s">
        <v>46</v>
      </c>
      <c r="C27" s="63">
        <v>0.40277777777777773</v>
      </c>
      <c r="D27" s="73" t="str">
        <f>D11</f>
        <v>一本松SC</v>
      </c>
      <c r="E27" s="74"/>
      <c r="F27" s="74" t="s">
        <v>14</v>
      </c>
      <c r="G27" s="75"/>
      <c r="H27" s="76" t="str">
        <f>D12</f>
        <v>鶴ヶ峰SC</v>
      </c>
      <c r="I27" s="64" t="str">
        <f>D28</f>
        <v>坂本SC</v>
      </c>
      <c r="J27" s="65" t="str">
        <f>D26</f>
        <v>藤の木SC</v>
      </c>
      <c r="K27" s="64" t="str">
        <f>H26</f>
        <v>美晴SC</v>
      </c>
      <c r="L27" s="66" t="s">
        <v>45</v>
      </c>
    </row>
    <row r="28" spans="1:26" ht="30" customHeight="1">
      <c r="B28" s="111" t="s">
        <v>48</v>
      </c>
      <c r="C28" s="63">
        <v>0.43055555555555558</v>
      </c>
      <c r="D28" s="73" t="str">
        <f>H10</f>
        <v>坂本SC</v>
      </c>
      <c r="E28" s="74"/>
      <c r="F28" s="74" t="s">
        <v>14</v>
      </c>
      <c r="G28" s="75"/>
      <c r="H28" s="192" t="str">
        <f>D26</f>
        <v>藤の木SC</v>
      </c>
      <c r="I28" s="64" t="str">
        <f>D29</f>
        <v>美晴SC</v>
      </c>
      <c r="J28" s="65" t="str">
        <f>H29</f>
        <v>一本松SC</v>
      </c>
      <c r="K28" s="64" t="str">
        <f>D30</f>
        <v>鶴ヶ峰SC</v>
      </c>
      <c r="L28" s="66" t="s">
        <v>45</v>
      </c>
    </row>
    <row r="29" spans="1:26" ht="30" customHeight="1">
      <c r="B29" s="113" t="s">
        <v>49</v>
      </c>
      <c r="C29" s="63">
        <v>0.45833333333333331</v>
      </c>
      <c r="D29" s="73" t="str">
        <f>H26</f>
        <v>美晴SC</v>
      </c>
      <c r="E29" s="74"/>
      <c r="F29" s="74" t="s">
        <v>14</v>
      </c>
      <c r="G29" s="74"/>
      <c r="H29" s="77" t="str">
        <f>D27</f>
        <v>一本松SC</v>
      </c>
      <c r="I29" s="200" t="str">
        <f>D30</f>
        <v>鶴ヶ峰SC</v>
      </c>
      <c r="J29" s="201" t="str">
        <f>H30</f>
        <v>坂本SC</v>
      </c>
      <c r="K29" s="200" t="str">
        <f>D26</f>
        <v>藤の木SC</v>
      </c>
      <c r="L29" s="202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1:26" ht="30" customHeight="1" thickBot="1">
      <c r="B30" s="238" t="s">
        <v>51</v>
      </c>
      <c r="C30" s="239">
        <v>0.4861111111111111</v>
      </c>
      <c r="D30" s="241" t="str">
        <f>H27</f>
        <v>鶴ヶ峰SC</v>
      </c>
      <c r="E30" s="75"/>
      <c r="F30" s="75" t="s">
        <v>50</v>
      </c>
      <c r="G30" s="75"/>
      <c r="H30" s="76" t="str">
        <f>D28</f>
        <v>坂本SC</v>
      </c>
      <c r="I30" s="242" t="str">
        <f>D26</f>
        <v>藤の木SC</v>
      </c>
      <c r="J30" s="243" t="str">
        <f>D29</f>
        <v>美晴SC</v>
      </c>
      <c r="K30" s="242" t="str">
        <f>H29</f>
        <v>一本松SC</v>
      </c>
      <c r="L30" s="244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1:26" ht="30" customHeight="1" thickBot="1">
      <c r="A31" s="245"/>
      <c r="B31" s="105" t="s">
        <v>234</v>
      </c>
      <c r="C31" s="106" t="s">
        <v>38</v>
      </c>
      <c r="D31" s="310" t="s">
        <v>39</v>
      </c>
      <c r="E31" s="310"/>
      <c r="F31" s="310"/>
      <c r="G31" s="310"/>
      <c r="H31" s="310"/>
      <c r="I31" s="107" t="s">
        <v>40</v>
      </c>
      <c r="J31" s="106" t="s">
        <v>41</v>
      </c>
      <c r="K31" s="107" t="s">
        <v>41</v>
      </c>
      <c r="L31" s="108" t="s">
        <v>42</v>
      </c>
    </row>
    <row r="32" spans="1:26" ht="30" customHeight="1">
      <c r="A32" s="245"/>
      <c r="B32" s="109" t="s">
        <v>43</v>
      </c>
      <c r="C32" s="58">
        <v>0.375</v>
      </c>
      <c r="D32" s="218" t="str">
        <f>H17</f>
        <v>本牧少年SC</v>
      </c>
      <c r="E32" s="221"/>
      <c r="F32" s="221" t="s">
        <v>50</v>
      </c>
      <c r="G32" s="221"/>
      <c r="H32" s="220" t="str">
        <f>D16</f>
        <v>日限山FC</v>
      </c>
      <c r="I32" s="210" t="str">
        <f>D33</f>
        <v>帷子SC</v>
      </c>
      <c r="J32" s="211" t="str">
        <f>H33</f>
        <v>KAZU　SC</v>
      </c>
      <c r="K32" s="210" t="str">
        <f>D34</f>
        <v>岩崎FC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ht="30" customHeight="1">
      <c r="A33" s="245"/>
      <c r="B33" s="111" t="s">
        <v>46</v>
      </c>
      <c r="C33" s="63">
        <v>0.40277777777777773</v>
      </c>
      <c r="D33" s="73" t="str">
        <f>D17</f>
        <v>帷子SC</v>
      </c>
      <c r="E33" s="74"/>
      <c r="F33" s="74" t="s">
        <v>14</v>
      </c>
      <c r="G33" s="75"/>
      <c r="H33" s="76" t="str">
        <f>D18</f>
        <v>KAZU　SC</v>
      </c>
      <c r="I33" s="200" t="str">
        <f>D34</f>
        <v>岩崎FC</v>
      </c>
      <c r="J33" s="201" t="str">
        <f>D32</f>
        <v>本牧少年SC</v>
      </c>
      <c r="K33" s="200" t="str">
        <f>H32</f>
        <v>日限山FC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1:26" ht="30" customHeight="1">
      <c r="A34" s="245"/>
      <c r="B34" s="111" t="s">
        <v>48</v>
      </c>
      <c r="C34" s="63">
        <v>0.43055555555555558</v>
      </c>
      <c r="D34" s="73" t="str">
        <f>H16</f>
        <v>岩崎FC</v>
      </c>
      <c r="E34" s="74"/>
      <c r="F34" s="74" t="s">
        <v>14</v>
      </c>
      <c r="G34" s="75"/>
      <c r="H34" s="76" t="str">
        <f>D32</f>
        <v>本牧少年SC</v>
      </c>
      <c r="I34" s="210" t="str">
        <f>D35</f>
        <v>日限山FC</v>
      </c>
      <c r="J34" s="211" t="str">
        <f>H35</f>
        <v>帷子SC</v>
      </c>
      <c r="K34" s="210" t="str">
        <f>D36</f>
        <v>KAZU　SC</v>
      </c>
      <c r="L34" s="212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ht="30" customHeight="1">
      <c r="A35" s="245"/>
      <c r="B35" s="113" t="s">
        <v>49</v>
      </c>
      <c r="C35" s="63">
        <v>0.45833333333333331</v>
      </c>
      <c r="D35" s="73" t="str">
        <f>H32</f>
        <v>日限山FC</v>
      </c>
      <c r="E35" s="74"/>
      <c r="F35" s="74" t="s">
        <v>14</v>
      </c>
      <c r="G35" s="74"/>
      <c r="H35" s="77" t="str">
        <f>D33</f>
        <v>帷子SC</v>
      </c>
      <c r="I35" s="200" t="str">
        <f>D36</f>
        <v>KAZU　SC</v>
      </c>
      <c r="J35" s="201" t="str">
        <f>H36</f>
        <v>岩崎FC</v>
      </c>
      <c r="K35" s="200" t="str">
        <f>D32</f>
        <v>本牧少年SC</v>
      </c>
      <c r="L35" s="202" t="s">
        <v>45</v>
      </c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1:26" ht="30" customHeight="1" thickBot="1">
      <c r="A36" s="245"/>
      <c r="B36" s="123" t="s">
        <v>51</v>
      </c>
      <c r="C36" s="69">
        <v>0.4861111111111111</v>
      </c>
      <c r="D36" s="81" t="str">
        <f>H33</f>
        <v>KAZU　SC</v>
      </c>
      <c r="E36" s="82"/>
      <c r="F36" s="82" t="s">
        <v>58</v>
      </c>
      <c r="G36" s="82"/>
      <c r="H36" s="83" t="str">
        <f>D34</f>
        <v>岩崎FC</v>
      </c>
      <c r="I36" s="213" t="str">
        <f>D32</f>
        <v>本牧少年SC</v>
      </c>
      <c r="J36" s="214" t="str">
        <f>D35</f>
        <v>日限山FC</v>
      </c>
      <c r="K36" s="213" t="str">
        <f>H35</f>
        <v>帷子SC</v>
      </c>
      <c r="L36" s="215" t="s">
        <v>45</v>
      </c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ht="24" customHeight="1">
      <c r="B37" s="194"/>
      <c r="C37" s="216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</sheetData>
  <mergeCells count="17">
    <mergeCell ref="D31:H31"/>
    <mergeCell ref="B2:L2"/>
    <mergeCell ref="B3:L3"/>
    <mergeCell ref="B4:L4"/>
    <mergeCell ref="B6:I6"/>
    <mergeCell ref="D7:H7"/>
    <mergeCell ref="J7:L7"/>
    <mergeCell ref="C24:J24"/>
    <mergeCell ref="K24:L24"/>
    <mergeCell ref="D25:H25"/>
    <mergeCell ref="C8:J8"/>
    <mergeCell ref="K8:L8"/>
    <mergeCell ref="D9:H9"/>
    <mergeCell ref="B22:L22"/>
    <mergeCell ref="D23:H23"/>
    <mergeCell ref="J23:L23"/>
    <mergeCell ref="D15:H15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3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予選ブロック!F31</f>
        <v>平戸永谷遊水地広場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予選ブロック!F30</f>
        <v>８月２６日（土）・８月２７日（日）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75</v>
      </c>
      <c r="C4" s="299" t="str">
        <f>IF($B5="","",$B5)</f>
        <v>FCアムゼル</v>
      </c>
      <c r="D4" s="296"/>
      <c r="E4" s="298"/>
      <c r="F4" s="299" t="str">
        <f>IF($B7="","",$B7)</f>
        <v>FC　YSA</v>
      </c>
      <c r="G4" s="296"/>
      <c r="H4" s="298"/>
      <c r="I4" s="299" t="str">
        <f>IF($B9="","",$B9)</f>
        <v>FC　MSN</v>
      </c>
      <c r="J4" s="296"/>
      <c r="K4" s="298"/>
      <c r="L4" s="299" t="str">
        <f>IF($B11="","",$B11)</f>
        <v>みずきSC</v>
      </c>
      <c r="M4" s="296"/>
      <c r="N4" s="298"/>
      <c r="O4" s="299" t="str">
        <f>IF($B13="","",$B13)</f>
        <v>FC明浜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予選ブロック!F20</f>
        <v>FCアムゼル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予選ブロック!F22</f>
        <v>FC　YSA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予選ブロック!F24</f>
        <v>FC　MSN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予選ブロック!F26</f>
        <v>みずきSC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予選ブロック!F28</f>
        <v>FC明浜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7.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平戸永谷遊水地広場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８月２６日（土）・８月２７日（日）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76</v>
      </c>
      <c r="C17" s="295" t="str">
        <f>IF($B18="","",$B18)</f>
        <v>野庭KC</v>
      </c>
      <c r="D17" s="296"/>
      <c r="E17" s="297"/>
      <c r="F17" s="296" t="str">
        <f>IF($B20="","",$B20)</f>
        <v>上星川SC</v>
      </c>
      <c r="G17" s="296"/>
      <c r="H17" s="298"/>
      <c r="I17" s="299" t="str">
        <f>IF($B22="","",$B22)</f>
        <v>NPO　YSCC</v>
      </c>
      <c r="J17" s="296"/>
      <c r="K17" s="298"/>
      <c r="L17" s="299" t="str">
        <f>IF($B24="","",$B24)</f>
        <v>大井少年SC</v>
      </c>
      <c r="M17" s="296"/>
      <c r="N17" s="298"/>
      <c r="O17" s="299" t="str">
        <f>IF($B26="","",$B26)</f>
        <v>六浦毎日SS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予選ブロック!G20</f>
        <v>野庭KC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予選ブロック!G22</f>
        <v>上星川SC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予選ブロック!G24</f>
        <v>NPO　YSCC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予選ブロック!G26</f>
        <v>大井少年SC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予選ブロック!G28</f>
        <v>六浦毎日SS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'Ｕ－１０　Ｅ・Ｆブロック星取表'!B2:Z2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238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239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240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67</v>
      </c>
      <c r="D8" s="307"/>
      <c r="E8" s="307"/>
      <c r="F8" s="307"/>
      <c r="G8" s="307"/>
      <c r="H8" s="307"/>
      <c r="I8" s="307"/>
      <c r="J8" s="307"/>
      <c r="K8" s="308" t="s">
        <v>79</v>
      </c>
      <c r="L8" s="309"/>
    </row>
    <row r="9" spans="2:14" s="57" customFormat="1" ht="21.95" customHeight="1" thickBot="1">
      <c r="B9" s="105"/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58">
        <v>0.375</v>
      </c>
      <c r="D10" s="118" t="str">
        <f>'Ｕ－１０　Ｅ・Ｆブロック星取表'!B5</f>
        <v>FCアムゼル</v>
      </c>
      <c r="E10" s="119"/>
      <c r="F10" s="119" t="s">
        <v>44</v>
      </c>
      <c r="G10" s="119"/>
      <c r="H10" s="120" t="str">
        <f>'Ｕ－１０　Ｅ・Ｆブロック星取表'!B7</f>
        <v>FC　YSA</v>
      </c>
      <c r="I10" s="118" t="str">
        <f>D11</f>
        <v>FC　MSN</v>
      </c>
      <c r="J10" s="121" t="str">
        <f>H11</f>
        <v>みずきSC</v>
      </c>
      <c r="K10" s="118" t="str">
        <f>D12</f>
        <v>FC明浜</v>
      </c>
      <c r="L10" s="122" t="s">
        <v>45</v>
      </c>
      <c r="M10" s="62"/>
    </row>
    <row r="11" spans="2:14" s="57" customFormat="1" ht="30" customHeight="1">
      <c r="B11" s="111" t="s">
        <v>46</v>
      </c>
      <c r="C11" s="63">
        <v>0.40277777777777773</v>
      </c>
      <c r="D11" s="90" t="str">
        <f>'Ｕ－１０　Ｅ・Ｆブロック星取表'!B9</f>
        <v>FC　MSN</v>
      </c>
      <c r="E11" s="91"/>
      <c r="F11" s="91" t="s">
        <v>47</v>
      </c>
      <c r="G11" s="92"/>
      <c r="H11" s="93" t="str">
        <f>'Ｕ－１０　Ｅ・Ｆブロック星取表'!B11:B12</f>
        <v>みずきSC</v>
      </c>
      <c r="I11" s="90" t="str">
        <f>D12</f>
        <v>FC明浜</v>
      </c>
      <c r="J11" s="94" t="str">
        <f>D10</f>
        <v>FCアムゼル</v>
      </c>
      <c r="K11" s="90" t="str">
        <f>H10</f>
        <v>FC　YSA</v>
      </c>
      <c r="L11" s="95" t="s">
        <v>45</v>
      </c>
      <c r="M11" s="62"/>
    </row>
    <row r="12" spans="2:14" s="57" customFormat="1" ht="30" customHeight="1">
      <c r="B12" s="111" t="s">
        <v>48</v>
      </c>
      <c r="C12" s="63">
        <v>0.43055555555555558</v>
      </c>
      <c r="D12" s="96" t="str">
        <f>'Ｕ－１０　Ｅ・Ｆブロック星取表'!B13</f>
        <v>FC明浜</v>
      </c>
      <c r="E12" s="91"/>
      <c r="F12" s="91" t="s">
        <v>47</v>
      </c>
      <c r="G12" s="92"/>
      <c r="H12" s="93" t="str">
        <f>D10</f>
        <v>FCアムゼル</v>
      </c>
      <c r="I12" s="90" t="str">
        <f>D13</f>
        <v>FC　YSA</v>
      </c>
      <c r="J12" s="94" t="str">
        <f>H13</f>
        <v>FC　MSN</v>
      </c>
      <c r="K12" s="90" t="str">
        <f>D14</f>
        <v>みずきSC</v>
      </c>
      <c r="L12" s="95" t="s">
        <v>45</v>
      </c>
      <c r="M12" s="62"/>
    </row>
    <row r="13" spans="2:14" s="57" customFormat="1" ht="30" customHeight="1">
      <c r="B13" s="113" t="s">
        <v>49</v>
      </c>
      <c r="C13" s="63">
        <v>0.45833333333333331</v>
      </c>
      <c r="D13" s="90" t="str">
        <f>H10</f>
        <v>FC　YSA</v>
      </c>
      <c r="E13" s="91"/>
      <c r="F13" s="91" t="s">
        <v>50</v>
      </c>
      <c r="G13" s="91"/>
      <c r="H13" s="97" t="str">
        <f>D11</f>
        <v>FC　MSN</v>
      </c>
      <c r="I13" s="90" t="str">
        <f>D14</f>
        <v>みずきSC</v>
      </c>
      <c r="J13" s="94" t="str">
        <f>H14</f>
        <v>FC明浜</v>
      </c>
      <c r="K13" s="90" t="str">
        <f>D10</f>
        <v>FCアムゼル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71">
        <v>0.4861111111111111</v>
      </c>
      <c r="D14" s="162" t="str">
        <f>H11</f>
        <v>みずきSC</v>
      </c>
      <c r="E14" s="163"/>
      <c r="F14" s="163" t="s">
        <v>50</v>
      </c>
      <c r="G14" s="163"/>
      <c r="H14" s="164" t="str">
        <f>D12</f>
        <v>FC明浜</v>
      </c>
      <c r="I14" s="162" t="str">
        <f>D10</f>
        <v>FCアムゼル</v>
      </c>
      <c r="J14" s="165" t="str">
        <f>D13</f>
        <v>FC　YSA</v>
      </c>
      <c r="K14" s="162" t="str">
        <f>H13</f>
        <v>FC　MSN</v>
      </c>
      <c r="L14" s="166" t="s">
        <v>45</v>
      </c>
      <c r="M14" s="62"/>
    </row>
    <row r="15" spans="2:14" s="57" customFormat="1" ht="30" customHeight="1" thickTop="1">
      <c r="B15" s="114" t="s">
        <v>52</v>
      </c>
      <c r="C15" s="58">
        <v>0.5625</v>
      </c>
      <c r="D15" s="85" t="str">
        <f>'Ｕ－１０　Ｅ・Ｆブロック星取表'!B18</f>
        <v>野庭KC</v>
      </c>
      <c r="E15" s="98"/>
      <c r="F15" s="98" t="s">
        <v>47</v>
      </c>
      <c r="G15" s="98"/>
      <c r="H15" s="99" t="str">
        <f>'Ｕ－１０　Ｅ・Ｆブロック星取表'!B20</f>
        <v>上星川SC</v>
      </c>
      <c r="I15" s="85" t="str">
        <f>D16</f>
        <v>NPO　YSCC</v>
      </c>
      <c r="J15" s="88" t="str">
        <f>H16</f>
        <v>大井少年SC</v>
      </c>
      <c r="K15" s="85" t="str">
        <f>D17</f>
        <v>六浦毎日SS</v>
      </c>
      <c r="L15" s="89" t="s">
        <v>45</v>
      </c>
      <c r="M15" s="62"/>
    </row>
    <row r="16" spans="2:14" s="57" customFormat="1" ht="30" customHeight="1">
      <c r="B16" s="113" t="s">
        <v>53</v>
      </c>
      <c r="C16" s="63">
        <v>0.59027777777777779</v>
      </c>
      <c r="D16" s="90" t="str">
        <f>'Ｕ－１０　Ｅ・Ｆブロック星取表'!B22</f>
        <v>NPO　YSCC</v>
      </c>
      <c r="E16" s="91"/>
      <c r="F16" s="91" t="s">
        <v>47</v>
      </c>
      <c r="G16" s="91"/>
      <c r="H16" s="97" t="str">
        <f>'Ｕ－１０　Ｅ・Ｆブロック星取表'!B24</f>
        <v>大井少年SC</v>
      </c>
      <c r="I16" s="90" t="str">
        <f>D17</f>
        <v>六浦毎日SS</v>
      </c>
      <c r="J16" s="94" t="str">
        <f>D15</f>
        <v>野庭KC</v>
      </c>
      <c r="K16" s="90" t="str">
        <f>H15</f>
        <v>上星川SC</v>
      </c>
      <c r="L16" s="95" t="s">
        <v>45</v>
      </c>
      <c r="M16" s="62"/>
    </row>
    <row r="17" spans="2:26" s="53" customFormat="1" ht="30" customHeight="1">
      <c r="B17" s="109" t="s">
        <v>54</v>
      </c>
      <c r="C17" s="63">
        <v>0.61805555555555558</v>
      </c>
      <c r="D17" s="85" t="str">
        <f>'Ｕ－１０　Ｅ・Ｆブロック星取表'!B26</f>
        <v>六浦毎日SS</v>
      </c>
      <c r="E17" s="86"/>
      <c r="F17" s="86" t="s">
        <v>47</v>
      </c>
      <c r="G17" s="86"/>
      <c r="H17" s="87" t="str">
        <f>D15</f>
        <v>野庭KC</v>
      </c>
      <c r="I17" s="85" t="str">
        <f>D18</f>
        <v>上星川SC</v>
      </c>
      <c r="J17" s="88" t="str">
        <f>H18</f>
        <v>NPO　YSCC</v>
      </c>
      <c r="K17" s="85" t="str">
        <f>D19</f>
        <v>大井少年SC</v>
      </c>
      <c r="L17" s="89" t="s">
        <v>45</v>
      </c>
      <c r="M17" s="62"/>
    </row>
    <row r="18" spans="2:26" s="53" customFormat="1" ht="30" customHeight="1">
      <c r="B18" s="113" t="s">
        <v>55</v>
      </c>
      <c r="C18" s="63">
        <v>0.64583333333333337</v>
      </c>
      <c r="D18" s="90" t="str">
        <f>H15</f>
        <v>上星川SC</v>
      </c>
      <c r="E18" s="91"/>
      <c r="F18" s="91" t="s">
        <v>50</v>
      </c>
      <c r="G18" s="91"/>
      <c r="H18" s="97" t="str">
        <f>D16</f>
        <v>NPO　YSCC</v>
      </c>
      <c r="I18" s="90" t="str">
        <f>D19</f>
        <v>大井少年SC</v>
      </c>
      <c r="J18" s="94" t="str">
        <f>H19</f>
        <v>六浦毎日SS</v>
      </c>
      <c r="K18" s="90" t="str">
        <f>D15</f>
        <v>野庭KC</v>
      </c>
      <c r="L18" s="95" t="s">
        <v>45</v>
      </c>
      <c r="M18" s="62"/>
    </row>
    <row r="19" spans="2:26" s="53" customFormat="1" ht="30" customHeight="1" thickBot="1">
      <c r="B19" s="115" t="s">
        <v>56</v>
      </c>
      <c r="C19" s="69">
        <v>0.67361111111111116</v>
      </c>
      <c r="D19" s="100" t="str">
        <f>H16</f>
        <v>大井少年SC</v>
      </c>
      <c r="E19" s="101"/>
      <c r="F19" s="101" t="s">
        <v>50</v>
      </c>
      <c r="G19" s="101"/>
      <c r="H19" s="102" t="str">
        <f>D17</f>
        <v>六浦毎日SS</v>
      </c>
      <c r="I19" s="100" t="str">
        <f>D15</f>
        <v>野庭KC</v>
      </c>
      <c r="J19" s="103" t="str">
        <f>D18</f>
        <v>上星川SC</v>
      </c>
      <c r="K19" s="100" t="str">
        <f>H18</f>
        <v>NPO　YSCC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241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①～⑤ＦＣ ＹＳＡ、⑥～⑩野庭ＫＣ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会場設営（7:30集合)：①②試合チーム，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79</v>
      </c>
      <c r="L23" s="309"/>
    </row>
    <row r="24" spans="2:26" ht="21.95" customHeight="1" thickBot="1">
      <c r="B24" s="105"/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09" t="s">
        <v>43</v>
      </c>
      <c r="C25" s="58">
        <v>0.375</v>
      </c>
      <c r="D25" s="78" t="str">
        <f>H11</f>
        <v>みずきSC</v>
      </c>
      <c r="E25" s="79"/>
      <c r="F25" s="79" t="s">
        <v>50</v>
      </c>
      <c r="G25" s="79"/>
      <c r="H25" s="80" t="str">
        <f>D10</f>
        <v>FCアムゼル</v>
      </c>
      <c r="I25" s="59" t="str">
        <f>D26</f>
        <v>FC　MSN</v>
      </c>
      <c r="J25" s="60" t="str">
        <f>H26</f>
        <v>FC明浜</v>
      </c>
      <c r="K25" s="59" t="str">
        <f>D27</f>
        <v>FC　YSA</v>
      </c>
      <c r="L25" s="61" t="s">
        <v>45</v>
      </c>
    </row>
    <row r="26" spans="2:26" ht="30" customHeight="1">
      <c r="B26" s="111" t="s">
        <v>46</v>
      </c>
      <c r="C26" s="63">
        <v>0.40277777777777773</v>
      </c>
      <c r="D26" s="174" t="str">
        <f>D11</f>
        <v>FC　MSN</v>
      </c>
      <c r="E26" s="74"/>
      <c r="F26" s="74" t="s">
        <v>14</v>
      </c>
      <c r="G26" s="75"/>
      <c r="H26" s="84" t="str">
        <f>D12</f>
        <v>FC明浜</v>
      </c>
      <c r="I26" s="64" t="str">
        <f>D27</f>
        <v>FC　YSA</v>
      </c>
      <c r="J26" s="65" t="str">
        <f>D25</f>
        <v>みずきSC</v>
      </c>
      <c r="K26" s="64" t="str">
        <f>H25</f>
        <v>FCアムゼル</v>
      </c>
      <c r="L26" s="66" t="s">
        <v>45</v>
      </c>
    </row>
    <row r="27" spans="2:26" ht="30" customHeight="1">
      <c r="B27" s="111" t="s">
        <v>48</v>
      </c>
      <c r="C27" s="63">
        <v>0.43055555555555558</v>
      </c>
      <c r="D27" s="73" t="str">
        <f>H10</f>
        <v>FC　YSA</v>
      </c>
      <c r="E27" s="74"/>
      <c r="F27" s="74" t="s">
        <v>14</v>
      </c>
      <c r="G27" s="75"/>
      <c r="H27" s="76" t="str">
        <f>D25</f>
        <v>みずきSC</v>
      </c>
      <c r="I27" s="200" t="str">
        <f>D28</f>
        <v>FCアムゼル</v>
      </c>
      <c r="J27" s="201" t="str">
        <f>H28</f>
        <v>FC　MSN</v>
      </c>
      <c r="K27" s="200" t="str">
        <f>D29</f>
        <v>FC明浜</v>
      </c>
      <c r="L27" s="202" t="s">
        <v>45</v>
      </c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2:26" ht="30" customHeight="1">
      <c r="B28" s="113" t="s">
        <v>49</v>
      </c>
      <c r="C28" s="63">
        <v>0.45833333333333331</v>
      </c>
      <c r="D28" s="73" t="str">
        <f>H25</f>
        <v>FCアムゼル</v>
      </c>
      <c r="E28" s="74"/>
      <c r="F28" s="74" t="s">
        <v>14</v>
      </c>
      <c r="G28" s="74"/>
      <c r="H28" s="175" t="str">
        <f>D26</f>
        <v>FC　MSN</v>
      </c>
      <c r="I28" s="200" t="str">
        <f>D29</f>
        <v>FC明浜</v>
      </c>
      <c r="J28" s="201" t="str">
        <f>H29</f>
        <v>FC　YSA</v>
      </c>
      <c r="K28" s="200" t="str">
        <f>D25</f>
        <v>みずきSC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71">
        <v>0.4861111111111111</v>
      </c>
      <c r="D29" s="172" t="str">
        <f>H26</f>
        <v>FC明浜</v>
      </c>
      <c r="E29" s="168"/>
      <c r="F29" s="168" t="s">
        <v>50</v>
      </c>
      <c r="G29" s="168"/>
      <c r="H29" s="169" t="str">
        <f>D27</f>
        <v>FC　YSA</v>
      </c>
      <c r="I29" s="203" t="str">
        <f>D25</f>
        <v>みずきSC</v>
      </c>
      <c r="J29" s="204" t="str">
        <f>D28</f>
        <v>FCアムゼル</v>
      </c>
      <c r="K29" s="203" t="str">
        <f>H28</f>
        <v>FC　MSN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14" t="s">
        <v>52</v>
      </c>
      <c r="C30" s="58">
        <v>0.5625</v>
      </c>
      <c r="D30" s="218" t="str">
        <f>H16</f>
        <v>大井少年SC</v>
      </c>
      <c r="E30" s="221"/>
      <c r="F30" s="221" t="s">
        <v>50</v>
      </c>
      <c r="G30" s="221"/>
      <c r="H30" s="220" t="str">
        <f>D15</f>
        <v>野庭KC</v>
      </c>
      <c r="I30" s="210" t="str">
        <f>D31</f>
        <v>NPO　YSCC</v>
      </c>
      <c r="J30" s="211" t="str">
        <f>H31</f>
        <v>六浦毎日SS</v>
      </c>
      <c r="K30" s="210" t="str">
        <f>D32</f>
        <v>上星川SC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63">
        <v>0.59027777777777779</v>
      </c>
      <c r="D31" s="73" t="str">
        <f>D16</f>
        <v>NPO　YSCC</v>
      </c>
      <c r="E31" s="74"/>
      <c r="F31" s="74" t="s">
        <v>14</v>
      </c>
      <c r="G31" s="75"/>
      <c r="H31" s="76" t="str">
        <f>D17</f>
        <v>六浦毎日SS</v>
      </c>
      <c r="I31" s="200" t="str">
        <f>D32</f>
        <v>上星川SC</v>
      </c>
      <c r="J31" s="201" t="str">
        <f>D30</f>
        <v>大井少年SC</v>
      </c>
      <c r="K31" s="200" t="str">
        <f>H30</f>
        <v>野庭KC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09" t="s">
        <v>54</v>
      </c>
      <c r="C32" s="63">
        <v>0.61805555555555558</v>
      </c>
      <c r="D32" s="73" t="str">
        <f>H15</f>
        <v>上星川SC</v>
      </c>
      <c r="E32" s="74"/>
      <c r="F32" s="74" t="s">
        <v>14</v>
      </c>
      <c r="G32" s="75"/>
      <c r="H32" s="76" t="str">
        <f>D30</f>
        <v>大井少年SC</v>
      </c>
      <c r="I32" s="210" t="str">
        <f>D33</f>
        <v>野庭KC</v>
      </c>
      <c r="J32" s="211" t="str">
        <f>H33</f>
        <v>NPO　YSCC</v>
      </c>
      <c r="K32" s="210" t="str">
        <f>D34</f>
        <v>六浦毎日SS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63">
        <v>0.64583333333333337</v>
      </c>
      <c r="D33" s="73" t="str">
        <f>H30</f>
        <v>野庭KC</v>
      </c>
      <c r="E33" s="74"/>
      <c r="F33" s="74" t="s">
        <v>14</v>
      </c>
      <c r="G33" s="74"/>
      <c r="H33" s="77" t="str">
        <f>D31</f>
        <v>NPO　YSCC</v>
      </c>
      <c r="I33" s="200" t="str">
        <f>D34</f>
        <v>六浦毎日SS</v>
      </c>
      <c r="J33" s="201" t="str">
        <f>H34</f>
        <v>上星川SC</v>
      </c>
      <c r="K33" s="200" t="str">
        <f>D30</f>
        <v>大井少年SC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15" t="s">
        <v>56</v>
      </c>
      <c r="C34" s="69">
        <v>0.67361111111111116</v>
      </c>
      <c r="D34" s="81" t="str">
        <f>H31</f>
        <v>六浦毎日SS</v>
      </c>
      <c r="E34" s="82"/>
      <c r="F34" s="82" t="s">
        <v>58</v>
      </c>
      <c r="G34" s="82"/>
      <c r="H34" s="83" t="str">
        <f>D32</f>
        <v>上星川SC</v>
      </c>
      <c r="I34" s="213" t="str">
        <f>D30</f>
        <v>大井少年SC</v>
      </c>
      <c r="J34" s="214" t="str">
        <f>D33</f>
        <v>野庭KC</v>
      </c>
      <c r="K34" s="213" t="str">
        <f>H33</f>
        <v>NPO　YSCC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">
        <v>256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"/>
      <c r="AB3" s="1"/>
    </row>
    <row r="4" spans="2:28" ht="30" customHeight="1">
      <c r="B4" s="247" t="s">
        <v>77</v>
      </c>
      <c r="C4" s="316" t="str">
        <f>IF($B5="","",$B5)</f>
        <v>港南台SC</v>
      </c>
      <c r="D4" s="317"/>
      <c r="E4" s="318"/>
      <c r="F4" s="316" t="str">
        <f>IF($B7="","",$B7)</f>
        <v>西谷FC</v>
      </c>
      <c r="G4" s="317"/>
      <c r="H4" s="318"/>
      <c r="I4" s="316" t="str">
        <f>IF($B9="","",$B9)</f>
        <v>サザンFC</v>
      </c>
      <c r="J4" s="317"/>
      <c r="K4" s="318"/>
      <c r="L4" s="316" t="str">
        <f>IF($B11="","",$B11)</f>
        <v>福田FC.Jr</v>
      </c>
      <c r="M4" s="317"/>
      <c r="N4" s="318"/>
      <c r="O4" s="316" t="str">
        <f>IF($B13="","",$B13)</f>
        <v>緑野FC</v>
      </c>
      <c r="P4" s="317"/>
      <c r="Q4" s="318"/>
      <c r="R4" s="249" t="s">
        <v>6</v>
      </c>
      <c r="S4" s="248" t="s">
        <v>7</v>
      </c>
      <c r="T4" s="248" t="s">
        <v>8</v>
      </c>
      <c r="U4" s="248" t="s">
        <v>9</v>
      </c>
      <c r="V4" s="248" t="s">
        <v>10</v>
      </c>
      <c r="W4" s="248" t="s">
        <v>11</v>
      </c>
      <c r="X4" s="250" t="s">
        <v>12</v>
      </c>
      <c r="Y4" s="281" t="s">
        <v>13</v>
      </c>
      <c r="Z4" s="282"/>
      <c r="AA4" s="29"/>
    </row>
    <row r="5" spans="2:28" ht="20.100000000000001" customHeight="1">
      <c r="B5" s="274" t="str">
        <f>予選ブロック!H20</f>
        <v>港南台SC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予選ブロック!H22</f>
        <v>西谷FC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予選ブロック!H24</f>
        <v>サザンFC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予選ブロック!H26</f>
        <v>福田FC.Jr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予選ブロック!H28</f>
        <v>緑野FC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5.2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">
        <v>256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"/>
      <c r="AB16" s="1"/>
    </row>
    <row r="17" spans="2:27" ht="30" customHeight="1">
      <c r="B17" s="34" t="s">
        <v>78</v>
      </c>
      <c r="C17" s="295" t="str">
        <f>IF($B18="","",$B18)</f>
        <v>南ヶ丘KC</v>
      </c>
      <c r="D17" s="296"/>
      <c r="E17" s="297"/>
      <c r="F17" s="296" t="str">
        <f>IF($B20="","",$B20)</f>
        <v>桜ヶ丘FC</v>
      </c>
      <c r="G17" s="296"/>
      <c r="H17" s="298"/>
      <c r="I17" s="299" t="str">
        <f>IF($B22="","",$B22)</f>
        <v>FCゼブラ</v>
      </c>
      <c r="J17" s="296"/>
      <c r="K17" s="298"/>
      <c r="L17" s="299" t="str">
        <f>IF($B24="","",$B24)</f>
        <v>六ッ川SC</v>
      </c>
      <c r="M17" s="296"/>
      <c r="N17" s="298"/>
      <c r="O17" s="299" t="str">
        <f>IF($B26="","",$B26)</f>
        <v>中沢SS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予選ブロック!I20</f>
        <v>南ヶ丘KC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予選ブロック!I22</f>
        <v>桜ヶ丘FC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予選ブロック!I24</f>
        <v>FCゼブラ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予選ブロック!I26</f>
        <v>六ッ川SC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予選ブロック!I28</f>
        <v>中沢SS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6">
    <mergeCell ref="R5:R6"/>
    <mergeCell ref="S5:S6"/>
    <mergeCell ref="T5:T6"/>
    <mergeCell ref="B2:Z2"/>
    <mergeCell ref="C4:E4"/>
    <mergeCell ref="F4:H4"/>
    <mergeCell ref="I4:K4"/>
    <mergeCell ref="L4:N4"/>
    <mergeCell ref="O4:Q4"/>
    <mergeCell ref="Y4:Z4"/>
    <mergeCell ref="B5:B6"/>
    <mergeCell ref="C5:E6"/>
    <mergeCell ref="F5:H5"/>
    <mergeCell ref="I5:K5"/>
    <mergeCell ref="L5:N5"/>
    <mergeCell ref="O5:Q5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V26:V27"/>
    <mergeCell ref="W26:W27"/>
    <mergeCell ref="B26:B27"/>
    <mergeCell ref="C26:E26"/>
    <mergeCell ref="F26:H26"/>
    <mergeCell ref="I26:K26"/>
    <mergeCell ref="L26:N26"/>
    <mergeCell ref="O26:Q27"/>
    <mergeCell ref="B16:Z16"/>
    <mergeCell ref="B3:Z3"/>
    <mergeCell ref="X26:X27"/>
    <mergeCell ref="Y26:Z27"/>
    <mergeCell ref="AA26:AA27"/>
    <mergeCell ref="W28:X28"/>
    <mergeCell ref="R26:R27"/>
    <mergeCell ref="S26:S27"/>
    <mergeCell ref="T26:T27"/>
    <mergeCell ref="U26:U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'Ｕ－１０　Ｇ・Ｈブロック星取表'!B2:Z2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65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258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1.25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239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242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124</v>
      </c>
      <c r="D8" s="307"/>
      <c r="E8" s="307"/>
      <c r="F8" s="307"/>
      <c r="G8" s="307"/>
      <c r="H8" s="307"/>
      <c r="I8" s="307"/>
      <c r="J8" s="307"/>
      <c r="K8" s="308" t="s">
        <v>79</v>
      </c>
      <c r="L8" s="309"/>
    </row>
    <row r="9" spans="2:14" s="57" customFormat="1" ht="21.95" customHeight="1" thickBot="1">
      <c r="B9" s="105" t="s">
        <v>115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58">
        <v>0.375</v>
      </c>
      <c r="D10" s="118" t="str">
        <f>'Ｕ－１０　Ｇ・Ｈブロック星取表'!B5</f>
        <v>港南台SC</v>
      </c>
      <c r="E10" s="119"/>
      <c r="F10" s="119" t="s">
        <v>44</v>
      </c>
      <c r="G10" s="119"/>
      <c r="H10" s="120" t="str">
        <f>'Ｕ－１０　Ｇ・Ｈブロック星取表'!B7</f>
        <v>西谷FC</v>
      </c>
      <c r="I10" s="118" t="str">
        <f>D11</f>
        <v>サザンFC</v>
      </c>
      <c r="J10" s="121" t="str">
        <f>H11</f>
        <v>福田FC.Jr</v>
      </c>
      <c r="K10" s="118" t="str">
        <f>D12</f>
        <v>緑野FC</v>
      </c>
      <c r="L10" s="122" t="s">
        <v>45</v>
      </c>
      <c r="M10" s="62"/>
    </row>
    <row r="11" spans="2:14" s="57" customFormat="1" ht="30" customHeight="1">
      <c r="B11" s="111" t="s">
        <v>46</v>
      </c>
      <c r="C11" s="63">
        <v>0.40277777777777773</v>
      </c>
      <c r="D11" s="90" t="str">
        <f>'Ｕ－１０　Ｇ・Ｈブロック星取表'!B9</f>
        <v>サザンFC</v>
      </c>
      <c r="E11" s="91"/>
      <c r="F11" s="91" t="s">
        <v>47</v>
      </c>
      <c r="G11" s="92"/>
      <c r="H11" s="93" t="str">
        <f>'Ｕ－１０　Ｇ・Ｈブロック星取表'!B11:B12</f>
        <v>福田FC.Jr</v>
      </c>
      <c r="I11" s="90" t="str">
        <f>D12</f>
        <v>緑野FC</v>
      </c>
      <c r="J11" s="94" t="str">
        <f>D10</f>
        <v>港南台SC</v>
      </c>
      <c r="K11" s="90" t="str">
        <f>H10</f>
        <v>西谷FC</v>
      </c>
      <c r="L11" s="95" t="s">
        <v>45</v>
      </c>
      <c r="M11" s="62"/>
    </row>
    <row r="12" spans="2:14" s="57" customFormat="1" ht="30" customHeight="1">
      <c r="B12" s="111" t="s">
        <v>48</v>
      </c>
      <c r="C12" s="63">
        <v>0.43055555555555558</v>
      </c>
      <c r="D12" s="96" t="str">
        <f>'Ｕ－１０　Ｇ・Ｈブロック星取表'!B13</f>
        <v>緑野FC</v>
      </c>
      <c r="E12" s="91"/>
      <c r="F12" s="91" t="s">
        <v>47</v>
      </c>
      <c r="G12" s="92"/>
      <c r="H12" s="93" t="str">
        <f>D10</f>
        <v>港南台SC</v>
      </c>
      <c r="I12" s="90" t="str">
        <f>D13</f>
        <v>西谷FC</v>
      </c>
      <c r="J12" s="94" t="str">
        <f>H13</f>
        <v>サザンFC</v>
      </c>
      <c r="K12" s="90" t="str">
        <f>D14</f>
        <v>福田FC.Jr</v>
      </c>
      <c r="L12" s="95" t="s">
        <v>45</v>
      </c>
      <c r="M12" s="62"/>
    </row>
    <row r="13" spans="2:14" s="57" customFormat="1" ht="30" customHeight="1">
      <c r="B13" s="113" t="s">
        <v>49</v>
      </c>
      <c r="C13" s="63">
        <v>0.45833333333333331</v>
      </c>
      <c r="D13" s="90" t="str">
        <f>H10</f>
        <v>西谷FC</v>
      </c>
      <c r="E13" s="91"/>
      <c r="F13" s="91" t="s">
        <v>50</v>
      </c>
      <c r="G13" s="91"/>
      <c r="H13" s="97" t="str">
        <f>D11</f>
        <v>サザンFC</v>
      </c>
      <c r="I13" s="90" t="str">
        <f>D14</f>
        <v>福田FC.Jr</v>
      </c>
      <c r="J13" s="94" t="str">
        <f>H14</f>
        <v>緑野FC</v>
      </c>
      <c r="K13" s="90" t="str">
        <f>D10</f>
        <v>港南台SC</v>
      </c>
      <c r="L13" s="95" t="s">
        <v>45</v>
      </c>
      <c r="M13" s="62"/>
    </row>
    <row r="14" spans="2:14" s="57" customFormat="1" ht="30" customHeight="1" thickBot="1">
      <c r="B14" s="238" t="s">
        <v>51</v>
      </c>
      <c r="C14" s="239">
        <v>0.4861111111111111</v>
      </c>
      <c r="D14" s="187" t="str">
        <f>H11</f>
        <v>福田FC.Jr</v>
      </c>
      <c r="E14" s="92"/>
      <c r="F14" s="92" t="s">
        <v>50</v>
      </c>
      <c r="G14" s="92"/>
      <c r="H14" s="246" t="str">
        <f>D12</f>
        <v>緑野FC</v>
      </c>
      <c r="I14" s="187" t="str">
        <f>D10</f>
        <v>港南台SC</v>
      </c>
      <c r="J14" s="188" t="str">
        <f>D13</f>
        <v>西谷FC</v>
      </c>
      <c r="K14" s="187" t="str">
        <f>H13</f>
        <v>サザンFC</v>
      </c>
      <c r="L14" s="189" t="s">
        <v>45</v>
      </c>
      <c r="M14" s="62"/>
    </row>
    <row r="15" spans="2:14" s="57" customFormat="1" ht="21.95" customHeight="1" thickBot="1">
      <c r="B15" s="105" t="s">
        <v>234</v>
      </c>
      <c r="C15" s="106" t="s">
        <v>38</v>
      </c>
      <c r="D15" s="310" t="s">
        <v>39</v>
      </c>
      <c r="E15" s="310"/>
      <c r="F15" s="310"/>
      <c r="G15" s="310"/>
      <c r="H15" s="310"/>
      <c r="I15" s="107" t="s">
        <v>40</v>
      </c>
      <c r="J15" s="106" t="s">
        <v>41</v>
      </c>
      <c r="K15" s="107" t="s">
        <v>41</v>
      </c>
      <c r="L15" s="108" t="s">
        <v>42</v>
      </c>
      <c r="M15" s="56"/>
    </row>
    <row r="16" spans="2:14" s="57" customFormat="1" ht="30" customHeight="1">
      <c r="B16" s="117" t="s">
        <v>43</v>
      </c>
      <c r="C16" s="141">
        <v>0.375</v>
      </c>
      <c r="D16" s="118" t="str">
        <f>'Ｕ－１０　Ｇ・Ｈブロック星取表'!B18</f>
        <v>南ヶ丘KC</v>
      </c>
      <c r="E16" s="185"/>
      <c r="F16" s="185" t="s">
        <v>47</v>
      </c>
      <c r="G16" s="185"/>
      <c r="H16" s="186" t="str">
        <f>'Ｕ－１０　Ｇ・Ｈブロック星取表'!B20</f>
        <v>桜ヶ丘FC</v>
      </c>
      <c r="I16" s="118" t="str">
        <f>D17</f>
        <v>FCゼブラ</v>
      </c>
      <c r="J16" s="121" t="str">
        <f>H17</f>
        <v>六ッ川SC</v>
      </c>
      <c r="K16" s="118" t="str">
        <f>D18</f>
        <v>中沢SS</v>
      </c>
      <c r="L16" s="122" t="s">
        <v>45</v>
      </c>
      <c r="M16" s="62"/>
    </row>
    <row r="17" spans="2:26" s="57" customFormat="1" ht="30" customHeight="1">
      <c r="B17" s="111" t="s">
        <v>46</v>
      </c>
      <c r="C17" s="63">
        <v>0.40277777777777773</v>
      </c>
      <c r="D17" s="90" t="str">
        <f>'Ｕ－１０　Ｇ・Ｈブロック星取表'!B22</f>
        <v>FCゼブラ</v>
      </c>
      <c r="E17" s="91"/>
      <c r="F17" s="91" t="s">
        <v>47</v>
      </c>
      <c r="G17" s="91"/>
      <c r="H17" s="97" t="str">
        <f>'Ｕ－１０　Ｇ・Ｈブロック星取表'!B24</f>
        <v>六ッ川SC</v>
      </c>
      <c r="I17" s="90" t="str">
        <f>D18</f>
        <v>中沢SS</v>
      </c>
      <c r="J17" s="94" t="str">
        <f>D16</f>
        <v>南ヶ丘KC</v>
      </c>
      <c r="K17" s="90" t="str">
        <f>H16</f>
        <v>桜ヶ丘FC</v>
      </c>
      <c r="L17" s="95" t="s">
        <v>45</v>
      </c>
      <c r="M17" s="62"/>
    </row>
    <row r="18" spans="2:26" s="53" customFormat="1" ht="30" customHeight="1">
      <c r="B18" s="111" t="s">
        <v>48</v>
      </c>
      <c r="C18" s="63">
        <v>0.43055555555555558</v>
      </c>
      <c r="D18" s="85" t="str">
        <f>'Ｕ－１０　Ｇ・Ｈブロック星取表'!B26</f>
        <v>中沢SS</v>
      </c>
      <c r="E18" s="86"/>
      <c r="F18" s="86" t="s">
        <v>47</v>
      </c>
      <c r="G18" s="86"/>
      <c r="H18" s="87" t="str">
        <f>D16</f>
        <v>南ヶ丘KC</v>
      </c>
      <c r="I18" s="85" t="str">
        <f>D19</f>
        <v>桜ヶ丘FC</v>
      </c>
      <c r="J18" s="88" t="str">
        <f>H19</f>
        <v>FCゼブラ</v>
      </c>
      <c r="K18" s="85" t="str">
        <f>D20</f>
        <v>六ッ川SC</v>
      </c>
      <c r="L18" s="89" t="s">
        <v>45</v>
      </c>
      <c r="M18" s="62"/>
    </row>
    <row r="19" spans="2:26" s="53" customFormat="1" ht="30" customHeight="1">
      <c r="B19" s="113" t="s">
        <v>49</v>
      </c>
      <c r="C19" s="63">
        <v>0.45833333333333331</v>
      </c>
      <c r="D19" s="90" t="str">
        <f>H16</f>
        <v>桜ヶ丘FC</v>
      </c>
      <c r="E19" s="91"/>
      <c r="F19" s="91" t="s">
        <v>50</v>
      </c>
      <c r="G19" s="91"/>
      <c r="H19" s="97" t="str">
        <f>D17</f>
        <v>FCゼブラ</v>
      </c>
      <c r="I19" s="90" t="str">
        <f>D20</f>
        <v>六ッ川SC</v>
      </c>
      <c r="J19" s="94" t="str">
        <f>H20</f>
        <v>中沢SS</v>
      </c>
      <c r="K19" s="90" t="str">
        <f>D16</f>
        <v>南ヶ丘KC</v>
      </c>
      <c r="L19" s="95" t="s">
        <v>45</v>
      </c>
      <c r="M19" s="62"/>
    </row>
    <row r="20" spans="2:26" s="53" customFormat="1" ht="30" customHeight="1" thickBot="1">
      <c r="B20" s="123" t="s">
        <v>51</v>
      </c>
      <c r="C20" s="69">
        <v>0.4861111111111111</v>
      </c>
      <c r="D20" s="100" t="str">
        <f>H17</f>
        <v>六ッ川SC</v>
      </c>
      <c r="E20" s="101"/>
      <c r="F20" s="101" t="s">
        <v>50</v>
      </c>
      <c r="G20" s="101"/>
      <c r="H20" s="102" t="str">
        <f>D18</f>
        <v>中沢SS</v>
      </c>
      <c r="I20" s="100" t="str">
        <f>D16</f>
        <v>南ヶ丘KC</v>
      </c>
      <c r="J20" s="103" t="str">
        <f>D19</f>
        <v>桜ヶ丘FC</v>
      </c>
      <c r="K20" s="100" t="str">
        <f>H19</f>
        <v>FCゼブラ</v>
      </c>
      <c r="L20" s="104" t="s">
        <v>45</v>
      </c>
      <c r="M20" s="62"/>
    </row>
    <row r="21" spans="2:26" s="53" customFormat="1" ht="20.100000000000001" customHeight="1"/>
    <row r="22" spans="2:26" ht="20.100000000000001" customHeight="1">
      <c r="B22" s="312" t="s">
        <v>259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2:26" s="53" customFormat="1" ht="11.25" customHeight="1"/>
    <row r="24" spans="2:26" ht="20.100000000000001" customHeight="1">
      <c r="B24" s="304" t="s">
        <v>241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</row>
    <row r="25" spans="2:26" ht="20.100000000000001" customHeight="1">
      <c r="B25" s="48"/>
      <c r="C25" s="51" t="s">
        <v>34</v>
      </c>
      <c r="D25" s="305" t="s">
        <v>243</v>
      </c>
      <c r="E25" s="305"/>
      <c r="F25" s="305"/>
      <c r="G25" s="305"/>
      <c r="H25" s="305"/>
      <c r="I25" s="52" t="s">
        <v>35</v>
      </c>
      <c r="J25" s="306"/>
      <c r="K25" s="306"/>
      <c r="L25" s="306"/>
      <c r="M25" s="51"/>
      <c r="N25" s="51"/>
    </row>
    <row r="26" spans="2:26" s="53" customFormat="1" ht="21.75" customHeight="1" thickBot="1">
      <c r="C26" s="307" t="s">
        <v>260</v>
      </c>
      <c r="D26" s="307"/>
      <c r="E26" s="307"/>
      <c r="F26" s="307"/>
      <c r="G26" s="307"/>
      <c r="H26" s="307"/>
      <c r="I26" s="307"/>
      <c r="J26" s="307"/>
      <c r="K26" s="308" t="s">
        <v>79</v>
      </c>
      <c r="L26" s="309"/>
    </row>
    <row r="27" spans="2:26" ht="21.95" customHeight="1" thickBot="1">
      <c r="B27" s="105"/>
      <c r="C27" s="106" t="s">
        <v>38</v>
      </c>
      <c r="D27" s="310" t="s">
        <v>39</v>
      </c>
      <c r="E27" s="310"/>
      <c r="F27" s="310"/>
      <c r="G27" s="310"/>
      <c r="H27" s="310"/>
      <c r="I27" s="107" t="s">
        <v>40</v>
      </c>
      <c r="J27" s="106" t="s">
        <v>41</v>
      </c>
      <c r="K27" s="107" t="s">
        <v>41</v>
      </c>
      <c r="L27" s="108" t="s">
        <v>42</v>
      </c>
    </row>
    <row r="28" spans="2:26" ht="30" customHeight="1">
      <c r="B28" s="109" t="s">
        <v>43</v>
      </c>
      <c r="C28" s="58">
        <v>0.39583333333333331</v>
      </c>
      <c r="D28" s="132" t="str">
        <f>H11</f>
        <v>福田FC.Jr</v>
      </c>
      <c r="E28" s="133"/>
      <c r="F28" s="133" t="s">
        <v>50</v>
      </c>
      <c r="G28" s="133"/>
      <c r="H28" s="131" t="str">
        <f>D10</f>
        <v>港南台SC</v>
      </c>
      <c r="I28" s="59" t="str">
        <f>D29</f>
        <v>サザンFC</v>
      </c>
      <c r="J28" s="60" t="str">
        <f>H29</f>
        <v>緑野FC</v>
      </c>
      <c r="K28" s="59" t="str">
        <f>D30</f>
        <v>西谷FC</v>
      </c>
      <c r="L28" s="61" t="s">
        <v>45</v>
      </c>
    </row>
    <row r="29" spans="2:26" ht="30" customHeight="1">
      <c r="B29" s="111" t="s">
        <v>46</v>
      </c>
      <c r="C29" s="63">
        <v>0.4236111111111111</v>
      </c>
      <c r="D29" s="67" t="str">
        <f>D11</f>
        <v>サザンFC</v>
      </c>
      <c r="E29" s="134"/>
      <c r="F29" s="134" t="s">
        <v>14</v>
      </c>
      <c r="G29" s="135"/>
      <c r="H29" s="84" t="str">
        <f>D12</f>
        <v>緑野FC</v>
      </c>
      <c r="I29" s="64" t="str">
        <f>D30</f>
        <v>西谷FC</v>
      </c>
      <c r="J29" s="65" t="str">
        <f>D28</f>
        <v>福田FC.Jr</v>
      </c>
      <c r="K29" s="64" t="str">
        <f>H28</f>
        <v>港南台SC</v>
      </c>
      <c r="L29" s="66" t="s">
        <v>45</v>
      </c>
    </row>
    <row r="30" spans="2:26" ht="30" customHeight="1">
      <c r="B30" s="111" t="s">
        <v>48</v>
      </c>
      <c r="C30" s="63">
        <v>0.4513888888888889</v>
      </c>
      <c r="D30" s="67" t="str">
        <f>H10</f>
        <v>西谷FC</v>
      </c>
      <c r="E30" s="134"/>
      <c r="F30" s="134" t="s">
        <v>14</v>
      </c>
      <c r="G30" s="135"/>
      <c r="H30" s="84" t="str">
        <f>D28</f>
        <v>福田FC.Jr</v>
      </c>
      <c r="I30" s="64" t="str">
        <f>D31</f>
        <v>港南台SC</v>
      </c>
      <c r="J30" s="65" t="str">
        <f>H31</f>
        <v>サザンFC</v>
      </c>
      <c r="K30" s="64" t="str">
        <f>D32</f>
        <v>緑野FC</v>
      </c>
      <c r="L30" s="66" t="s">
        <v>45</v>
      </c>
    </row>
    <row r="31" spans="2:26" ht="30" customHeight="1">
      <c r="B31" s="113" t="s">
        <v>49</v>
      </c>
      <c r="C31" s="63">
        <v>0.47916666666666669</v>
      </c>
      <c r="D31" s="67" t="str">
        <f>H28</f>
        <v>港南台SC</v>
      </c>
      <c r="E31" s="134"/>
      <c r="F31" s="134" t="s">
        <v>14</v>
      </c>
      <c r="G31" s="134"/>
      <c r="H31" s="68" t="str">
        <f>D29</f>
        <v>サザンFC</v>
      </c>
      <c r="I31" s="200" t="str">
        <f>D32</f>
        <v>緑野FC</v>
      </c>
      <c r="J31" s="201" t="str">
        <f>H32</f>
        <v>西谷FC</v>
      </c>
      <c r="K31" s="200" t="str">
        <f>D28</f>
        <v>福田FC.Jr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 thickBot="1">
      <c r="B32" s="160" t="s">
        <v>51</v>
      </c>
      <c r="C32" s="171">
        <v>0.50694444444444442</v>
      </c>
      <c r="D32" s="172" t="str">
        <f>H29</f>
        <v>緑野FC</v>
      </c>
      <c r="E32" s="178"/>
      <c r="F32" s="178" t="s">
        <v>50</v>
      </c>
      <c r="G32" s="178"/>
      <c r="H32" s="179" t="str">
        <f>D30</f>
        <v>西谷FC</v>
      </c>
      <c r="I32" s="203" t="str">
        <f>D28</f>
        <v>福田FC.Jr</v>
      </c>
      <c r="J32" s="204" t="str">
        <f>D31</f>
        <v>港南台SC</v>
      </c>
      <c r="K32" s="203" t="str">
        <f>H31</f>
        <v>サザンFC</v>
      </c>
      <c r="L32" s="205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 thickTop="1">
      <c r="B33" s="206" t="s">
        <v>119</v>
      </c>
      <c r="C33" s="141">
        <v>0.53472222222222221</v>
      </c>
      <c r="D33" s="207" t="str">
        <f>H17</f>
        <v>六ッ川SC</v>
      </c>
      <c r="E33" s="208"/>
      <c r="F33" s="208" t="s">
        <v>50</v>
      </c>
      <c r="G33" s="208"/>
      <c r="H33" s="209" t="str">
        <f>D16</f>
        <v>南ヶ丘KC</v>
      </c>
      <c r="I33" s="210" t="str">
        <f>D34</f>
        <v>FCゼブラ</v>
      </c>
      <c r="J33" s="211" t="str">
        <f>H34</f>
        <v>中沢SS</v>
      </c>
      <c r="K33" s="210" t="str">
        <f>D35</f>
        <v>桜ヶ丘FC</v>
      </c>
      <c r="L33" s="21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>
      <c r="B34" s="113" t="s">
        <v>120</v>
      </c>
      <c r="C34" s="63">
        <v>0.5625</v>
      </c>
      <c r="D34" s="67" t="str">
        <f>D17</f>
        <v>FCゼブラ</v>
      </c>
      <c r="E34" s="134"/>
      <c r="F34" s="134" t="s">
        <v>14</v>
      </c>
      <c r="G34" s="135"/>
      <c r="H34" s="84" t="str">
        <f>D18</f>
        <v>中沢SS</v>
      </c>
      <c r="I34" s="200" t="str">
        <f>D35</f>
        <v>桜ヶ丘FC</v>
      </c>
      <c r="J34" s="201" t="str">
        <f>D33</f>
        <v>六ッ川SC</v>
      </c>
      <c r="K34" s="200" t="str">
        <f>H33</f>
        <v>南ヶ丘KC</v>
      </c>
      <c r="L34" s="202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30" customHeight="1">
      <c r="B35" s="113" t="s">
        <v>121</v>
      </c>
      <c r="C35" s="63">
        <v>0.59027777777777779</v>
      </c>
      <c r="D35" s="67" t="str">
        <f>H16</f>
        <v>桜ヶ丘FC</v>
      </c>
      <c r="E35" s="134"/>
      <c r="F35" s="134" t="s">
        <v>14</v>
      </c>
      <c r="G35" s="135"/>
      <c r="H35" s="84" t="str">
        <f>D33</f>
        <v>六ッ川SC</v>
      </c>
      <c r="I35" s="210" t="str">
        <f>D36</f>
        <v>南ヶ丘KC</v>
      </c>
      <c r="J35" s="211" t="str">
        <f>H36</f>
        <v>FCゼブラ</v>
      </c>
      <c r="K35" s="210" t="str">
        <f>D37</f>
        <v>中沢SS</v>
      </c>
      <c r="L35" s="212" t="s">
        <v>45</v>
      </c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 ht="30" customHeight="1">
      <c r="B36" s="113" t="s">
        <v>122</v>
      </c>
      <c r="C36" s="63">
        <v>0.61805555555555558</v>
      </c>
      <c r="D36" s="67" t="str">
        <f>H33</f>
        <v>南ヶ丘KC</v>
      </c>
      <c r="E36" s="134"/>
      <c r="F36" s="134" t="s">
        <v>14</v>
      </c>
      <c r="G36" s="134"/>
      <c r="H36" s="68" t="str">
        <f>D34</f>
        <v>FCゼブラ</v>
      </c>
      <c r="I36" s="200" t="str">
        <f>D37</f>
        <v>中沢SS</v>
      </c>
      <c r="J36" s="201" t="str">
        <f>H37</f>
        <v>桜ヶ丘FC</v>
      </c>
      <c r="K36" s="200" t="str">
        <f>D33</f>
        <v>六ッ川SC</v>
      </c>
      <c r="L36" s="202" t="s">
        <v>45</v>
      </c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2:26" ht="30" customHeight="1" thickBot="1">
      <c r="B37" s="123" t="s">
        <v>123</v>
      </c>
      <c r="C37" s="69">
        <v>0.64583333333333337</v>
      </c>
      <c r="D37" s="136" t="str">
        <f>H34</f>
        <v>中沢SS</v>
      </c>
      <c r="E37" s="137"/>
      <c r="F37" s="137" t="s">
        <v>58</v>
      </c>
      <c r="G37" s="137"/>
      <c r="H37" s="138" t="str">
        <f>D35</f>
        <v>桜ヶ丘FC</v>
      </c>
      <c r="I37" s="213" t="str">
        <f>D33</f>
        <v>六ッ川SC</v>
      </c>
      <c r="J37" s="214" t="str">
        <f>D36</f>
        <v>南ヶ丘KC</v>
      </c>
      <c r="K37" s="213" t="str">
        <f>H36</f>
        <v>FCゼブラ</v>
      </c>
      <c r="L37" s="215" t="s">
        <v>45</v>
      </c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2:26" ht="24" customHeight="1">
      <c r="B38" s="194"/>
      <c r="C38" s="216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2:26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</sheetData>
  <mergeCells count="17">
    <mergeCell ref="D15:H15"/>
    <mergeCell ref="B2:L2"/>
    <mergeCell ref="B3:L3"/>
    <mergeCell ref="B4:L4"/>
    <mergeCell ref="B6:I6"/>
    <mergeCell ref="D7:H7"/>
    <mergeCell ref="J7:L7"/>
    <mergeCell ref="B22:L22"/>
    <mergeCell ref="C26:J26"/>
    <mergeCell ref="K26:L26"/>
    <mergeCell ref="D27:H27"/>
    <mergeCell ref="C8:J8"/>
    <mergeCell ref="K8:L8"/>
    <mergeCell ref="D9:H9"/>
    <mergeCell ref="B24:L24"/>
    <mergeCell ref="D25:H25"/>
    <mergeCell ref="J25:L25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予選ブロック!B46</f>
        <v>関東学院大学Ａピッチ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予選ブロック!B45</f>
        <v>８月１９日（土）・８月２０日（日）</v>
      </c>
      <c r="S3" s="284"/>
      <c r="T3" s="284"/>
      <c r="U3" s="284"/>
      <c r="V3" s="284"/>
      <c r="W3" s="284"/>
      <c r="X3" s="284"/>
      <c r="Y3" s="284"/>
      <c r="Z3" s="284"/>
      <c r="AA3" s="28"/>
    </row>
    <row r="4" spans="2:28" ht="30" customHeight="1">
      <c r="B4" s="34" t="s">
        <v>71</v>
      </c>
      <c r="C4" s="299" t="str">
        <f>IF($B5="","",$B5)</f>
        <v>美晴SC</v>
      </c>
      <c r="D4" s="296"/>
      <c r="E4" s="298"/>
      <c r="F4" s="299" t="str">
        <f>IF($B7="","",$B7)</f>
        <v>坂本SC</v>
      </c>
      <c r="G4" s="296"/>
      <c r="H4" s="298"/>
      <c r="I4" s="299" t="str">
        <f>IF($B9="","",$B9)</f>
        <v>FC　MSN</v>
      </c>
      <c r="J4" s="296"/>
      <c r="K4" s="298"/>
      <c r="L4" s="299" t="str">
        <f>IF($B11="","",$B11)</f>
        <v>藤の木SC</v>
      </c>
      <c r="M4" s="296"/>
      <c r="N4" s="298"/>
      <c r="O4" s="299" t="str">
        <f>IF($B13="","",$B13)</f>
        <v>瀬谷FC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予選ブロック!B35</f>
        <v>美晴SC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予選ブロック!B37</f>
        <v>坂本SC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予選ブロック!B39</f>
        <v>FC　MSN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予選ブロック!B41</f>
        <v>藤の木SC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予選ブロック!B43</f>
        <v>瀬谷FC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5.2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関東学院大学Ａピッチ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８月１９日（土）・８月２０日（日）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1:27" ht="30" customHeight="1">
      <c r="B17" s="34" t="s">
        <v>72</v>
      </c>
      <c r="C17" s="295" t="str">
        <f>IF($B18="","",$B18)</f>
        <v>南ヶ丘KC</v>
      </c>
      <c r="D17" s="296"/>
      <c r="E17" s="297"/>
      <c r="F17" s="296" t="str">
        <f>IF($B20="","",$B20)</f>
        <v>帷子SC</v>
      </c>
      <c r="G17" s="296"/>
      <c r="H17" s="298"/>
      <c r="I17" s="299" t="str">
        <f>IF($B22="","",$B22)</f>
        <v>本牧少年SC</v>
      </c>
      <c r="J17" s="296"/>
      <c r="K17" s="298"/>
      <c r="L17" s="299" t="str">
        <f>IF($B24="","",$B24)</f>
        <v>六ッ川SC</v>
      </c>
      <c r="M17" s="296"/>
      <c r="N17" s="298"/>
      <c r="O17" s="299" t="str">
        <f>IF($B26="","",$B26)</f>
        <v>ﾌﾞﾗｯｸｼﾞｬｶﾞｰｽﾞ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1:27" ht="20.100000000000001" customHeight="1">
      <c r="B18" s="274" t="str">
        <f>予選ブロック!C35</f>
        <v>南ヶ丘KC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1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1:27" ht="20.100000000000001" customHeight="1">
      <c r="B20" s="274" t="str">
        <f>予選ブロック!C37</f>
        <v>帷子SC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1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1:27" ht="20.100000000000001" customHeight="1">
      <c r="B22" s="274" t="str">
        <f>予選ブロック!C39</f>
        <v>本牧少年SC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1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1:27" ht="20.100000000000001" customHeight="1">
      <c r="B24" s="274" t="str">
        <f>予選ブロック!C41</f>
        <v>六ッ川SC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1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1:27" ht="20.100000000000001" customHeight="1">
      <c r="B26" s="274" t="str">
        <f>予選ブロック!C43</f>
        <v>ﾌﾞﾗｯｸｼﾞｬｶﾞｰｽﾞ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320"/>
      <c r="AA26" s="273" t="str">
        <f>IF(COUNTIF(C26:Q26,"")=15,"",IF(X26="",0,W26*10000)+X26*500+U26*10)</f>
        <v/>
      </c>
    </row>
    <row r="27" spans="1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319"/>
      <c r="S27" s="319"/>
      <c r="T27" s="319"/>
      <c r="U27" s="319"/>
      <c r="V27" s="319"/>
      <c r="W27" s="319"/>
      <c r="X27" s="319"/>
      <c r="Y27" s="281"/>
      <c r="Z27" s="321"/>
      <c r="AA27" s="273"/>
    </row>
    <row r="28" spans="1:27">
      <c r="A28" s="234"/>
      <c r="B28" s="232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233"/>
    </row>
    <row r="29" spans="1:27">
      <c r="A29" s="234"/>
      <c r="B29" s="232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233"/>
    </row>
    <row r="30" spans="1:27">
      <c r="A30" s="234"/>
      <c r="B30" s="232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233"/>
    </row>
    <row r="31" spans="1:27">
      <c r="A31" s="234"/>
      <c r="B31" s="232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233"/>
    </row>
  </sheetData>
  <mergeCells count="167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4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'Ｕ－１２　Ａ・Ｂブロック星取表'!B2:Z2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12" customHeight="1">
      <c r="B4" s="48"/>
      <c r="C4" s="48"/>
      <c r="E4" s="49"/>
      <c r="F4" s="48"/>
      <c r="G4" s="48"/>
      <c r="H4" s="48"/>
      <c r="I4" s="48"/>
      <c r="J4" s="48"/>
      <c r="K4" s="48"/>
      <c r="L4" s="48"/>
    </row>
    <row r="5" spans="2:14" ht="20.100000000000001" customHeight="1">
      <c r="B5" s="304" t="s">
        <v>244</v>
      </c>
      <c r="C5" s="304"/>
      <c r="D5" s="304"/>
      <c r="E5" s="304"/>
      <c r="F5" s="304"/>
      <c r="G5" s="304"/>
      <c r="H5" s="304"/>
      <c r="I5" s="304"/>
      <c r="J5" s="50"/>
      <c r="K5" s="50"/>
      <c r="L5" s="50"/>
    </row>
    <row r="6" spans="2:14" ht="20.100000000000001" customHeight="1">
      <c r="B6" s="48"/>
      <c r="C6" s="51" t="s">
        <v>34</v>
      </c>
      <c r="D6" s="305" t="s">
        <v>245</v>
      </c>
      <c r="E6" s="305"/>
      <c r="F6" s="305"/>
      <c r="G6" s="305"/>
      <c r="H6" s="305"/>
      <c r="I6" s="52" t="s">
        <v>35</v>
      </c>
      <c r="J6" s="306"/>
      <c r="K6" s="306"/>
      <c r="L6" s="306"/>
      <c r="M6" s="51"/>
      <c r="N6" s="51"/>
    </row>
    <row r="7" spans="2:14" s="53" customFormat="1" ht="21.75" customHeight="1" thickBot="1">
      <c r="C7" s="307" t="s">
        <v>108</v>
      </c>
      <c r="D7" s="307"/>
      <c r="E7" s="307"/>
      <c r="F7" s="307"/>
      <c r="G7" s="307"/>
      <c r="H7" s="307"/>
      <c r="I7" s="307"/>
      <c r="J7" s="307"/>
      <c r="K7" s="308" t="s">
        <v>80</v>
      </c>
      <c r="L7" s="309"/>
    </row>
    <row r="8" spans="2:14" s="57" customFormat="1" ht="23.25" customHeight="1" thickBot="1">
      <c r="B8" s="105" t="s">
        <v>233</v>
      </c>
      <c r="C8" s="106" t="s">
        <v>38</v>
      </c>
      <c r="D8" s="310" t="s">
        <v>39</v>
      </c>
      <c r="E8" s="310"/>
      <c r="F8" s="310"/>
      <c r="G8" s="310"/>
      <c r="H8" s="310"/>
      <c r="I8" s="107" t="s">
        <v>40</v>
      </c>
      <c r="J8" s="106" t="s">
        <v>41</v>
      </c>
      <c r="K8" s="107" t="s">
        <v>41</v>
      </c>
      <c r="L8" s="108" t="s">
        <v>42</v>
      </c>
      <c r="M8" s="56"/>
    </row>
    <row r="9" spans="2:14" s="57" customFormat="1" ht="30" customHeight="1">
      <c r="B9" s="117" t="s">
        <v>43</v>
      </c>
      <c r="C9" s="141">
        <v>0.375</v>
      </c>
      <c r="D9" s="118" t="str">
        <f>'Ｕ－１２　Ａ・Ｂブロック星取表'!B5</f>
        <v>美晴SC</v>
      </c>
      <c r="E9" s="119"/>
      <c r="F9" s="119" t="s">
        <v>44</v>
      </c>
      <c r="G9" s="119"/>
      <c r="H9" s="120" t="str">
        <f>'Ｕ－１２　Ａ・Ｂブロック星取表'!B7</f>
        <v>坂本SC</v>
      </c>
      <c r="I9" s="118" t="str">
        <f>D10</f>
        <v>FC　MSN</v>
      </c>
      <c r="J9" s="121" t="str">
        <f>H10</f>
        <v>藤の木SC</v>
      </c>
      <c r="K9" s="118" t="str">
        <f>D11</f>
        <v>瀬谷FC</v>
      </c>
      <c r="L9" s="122" t="s">
        <v>45</v>
      </c>
      <c r="M9" s="62"/>
    </row>
    <row r="10" spans="2:14" s="57" customFormat="1" ht="30" customHeight="1">
      <c r="B10" s="111" t="s">
        <v>46</v>
      </c>
      <c r="C10" s="63">
        <v>0.40972222222222227</v>
      </c>
      <c r="D10" s="90" t="str">
        <f>'Ｕ－１２　Ａ・Ｂブロック星取表'!B9</f>
        <v>FC　MSN</v>
      </c>
      <c r="E10" s="91"/>
      <c r="F10" s="91" t="s">
        <v>47</v>
      </c>
      <c r="G10" s="92"/>
      <c r="H10" s="93" t="str">
        <f>'Ｕ－１２　Ａ・Ｂブロック星取表'!B11</f>
        <v>藤の木SC</v>
      </c>
      <c r="I10" s="90" t="str">
        <f>D11</f>
        <v>瀬谷FC</v>
      </c>
      <c r="J10" s="94" t="str">
        <f>D9</f>
        <v>美晴SC</v>
      </c>
      <c r="K10" s="90" t="str">
        <f>H9</f>
        <v>坂本SC</v>
      </c>
      <c r="L10" s="95" t="s">
        <v>45</v>
      </c>
      <c r="M10" s="62"/>
    </row>
    <row r="11" spans="2:14" s="57" customFormat="1" ht="30" customHeight="1">
      <c r="B11" s="111" t="s">
        <v>48</v>
      </c>
      <c r="C11" s="58">
        <v>0.44444444444444442</v>
      </c>
      <c r="D11" s="96" t="str">
        <f>'Ｕ－１２　Ａ・Ｂブロック星取表'!B13</f>
        <v>瀬谷FC</v>
      </c>
      <c r="E11" s="91"/>
      <c r="F11" s="91" t="s">
        <v>47</v>
      </c>
      <c r="G11" s="92"/>
      <c r="H11" s="93" t="str">
        <f>D9</f>
        <v>美晴SC</v>
      </c>
      <c r="I11" s="90" t="str">
        <f>D12</f>
        <v>坂本SC</v>
      </c>
      <c r="J11" s="94" t="str">
        <f>H12</f>
        <v>FC　MSN</v>
      </c>
      <c r="K11" s="90" t="str">
        <f>D13</f>
        <v>藤の木SC</v>
      </c>
      <c r="L11" s="95" t="s">
        <v>45</v>
      </c>
      <c r="M11" s="62"/>
    </row>
    <row r="12" spans="2:14" s="57" customFormat="1" ht="30" customHeight="1">
      <c r="B12" s="113" t="s">
        <v>49</v>
      </c>
      <c r="C12" s="63">
        <v>0.47916666666666669</v>
      </c>
      <c r="D12" s="90" t="str">
        <f>H9</f>
        <v>坂本SC</v>
      </c>
      <c r="E12" s="91"/>
      <c r="F12" s="91" t="s">
        <v>50</v>
      </c>
      <c r="G12" s="91"/>
      <c r="H12" s="97" t="str">
        <f>D10</f>
        <v>FC　MSN</v>
      </c>
      <c r="I12" s="90" t="str">
        <f>D13</f>
        <v>藤の木SC</v>
      </c>
      <c r="J12" s="94" t="str">
        <f>H13</f>
        <v>瀬谷FC</v>
      </c>
      <c r="K12" s="90" t="str">
        <f>D9</f>
        <v>美晴SC</v>
      </c>
      <c r="L12" s="95" t="s">
        <v>45</v>
      </c>
      <c r="M12" s="62"/>
    </row>
    <row r="13" spans="2:14" s="57" customFormat="1" ht="30" customHeight="1" thickBot="1">
      <c r="B13" s="160" t="s">
        <v>51</v>
      </c>
      <c r="C13" s="171">
        <v>0.51388888888888895</v>
      </c>
      <c r="D13" s="162" t="str">
        <f>H10</f>
        <v>藤の木SC</v>
      </c>
      <c r="E13" s="163"/>
      <c r="F13" s="163" t="s">
        <v>50</v>
      </c>
      <c r="G13" s="163"/>
      <c r="H13" s="164" t="str">
        <f>D11</f>
        <v>瀬谷FC</v>
      </c>
      <c r="I13" s="162" t="str">
        <f>D9</f>
        <v>美晴SC</v>
      </c>
      <c r="J13" s="165" t="str">
        <f>D12</f>
        <v>坂本SC</v>
      </c>
      <c r="K13" s="162" t="str">
        <f>H12</f>
        <v>FC　MSN</v>
      </c>
      <c r="L13" s="166" t="s">
        <v>45</v>
      </c>
      <c r="M13" s="62"/>
    </row>
    <row r="14" spans="2:14" s="57" customFormat="1" ht="30" customHeight="1" thickTop="1">
      <c r="B14" s="109" t="s">
        <v>109</v>
      </c>
      <c r="C14" s="58">
        <v>0.54861111111111105</v>
      </c>
      <c r="D14" s="85" t="str">
        <f>'Ｕ－１２　Ａ・Ｂブロック星取表'!B18</f>
        <v>南ヶ丘KC</v>
      </c>
      <c r="E14" s="98"/>
      <c r="F14" s="98" t="s">
        <v>47</v>
      </c>
      <c r="G14" s="98"/>
      <c r="H14" s="99" t="str">
        <f>'Ｕ－１２　Ａ・Ｂブロック星取表'!B20</f>
        <v>帷子SC</v>
      </c>
      <c r="I14" s="85" t="str">
        <f>D15</f>
        <v>本牧少年SC</v>
      </c>
      <c r="J14" s="88" t="str">
        <f>H15</f>
        <v>六ッ川SC</v>
      </c>
      <c r="K14" s="85" t="str">
        <f>D16</f>
        <v>ﾌﾞﾗｯｸｼﾞｬｶﾞｰｽﾞ</v>
      </c>
      <c r="L14" s="89" t="s">
        <v>45</v>
      </c>
      <c r="M14" s="62"/>
    </row>
    <row r="15" spans="2:14" s="57" customFormat="1" ht="30" customHeight="1">
      <c r="B15" s="111" t="s">
        <v>110</v>
      </c>
      <c r="C15" s="58">
        <v>0.58333333333333337</v>
      </c>
      <c r="D15" s="90" t="str">
        <f>'Ｕ－１２　Ａ・Ｂブロック星取表'!B22</f>
        <v>本牧少年SC</v>
      </c>
      <c r="E15" s="91"/>
      <c r="F15" s="91" t="s">
        <v>47</v>
      </c>
      <c r="G15" s="91"/>
      <c r="H15" s="97" t="str">
        <f>'Ｕ－１２　Ａ・Ｂブロック星取表'!B24</f>
        <v>六ッ川SC</v>
      </c>
      <c r="I15" s="90" t="str">
        <f>D16</f>
        <v>ﾌﾞﾗｯｸｼﾞｬｶﾞｰｽﾞ</v>
      </c>
      <c r="J15" s="94" t="str">
        <f>D14</f>
        <v>南ヶ丘KC</v>
      </c>
      <c r="K15" s="90" t="str">
        <f>H14</f>
        <v>帷子SC</v>
      </c>
      <c r="L15" s="95" t="s">
        <v>45</v>
      </c>
      <c r="M15" s="62"/>
    </row>
    <row r="16" spans="2:14" s="53" customFormat="1" ht="30" customHeight="1">
      <c r="B16" s="111" t="s">
        <v>111</v>
      </c>
      <c r="C16" s="63">
        <v>0.61805555555555558</v>
      </c>
      <c r="D16" s="85" t="str">
        <f>'Ｕ－１２　Ａ・Ｂブロック星取表'!B26</f>
        <v>ﾌﾞﾗｯｸｼﾞｬｶﾞｰｽﾞ</v>
      </c>
      <c r="E16" s="86"/>
      <c r="F16" s="86" t="s">
        <v>47</v>
      </c>
      <c r="G16" s="86"/>
      <c r="H16" s="87" t="str">
        <f>D14</f>
        <v>南ヶ丘KC</v>
      </c>
      <c r="I16" s="85" t="str">
        <f>D17</f>
        <v>帷子SC</v>
      </c>
      <c r="J16" s="88" t="str">
        <f>H17</f>
        <v>本牧少年SC</v>
      </c>
      <c r="K16" s="85" t="str">
        <f>D18</f>
        <v>六ッ川SC</v>
      </c>
      <c r="L16" s="89" t="s">
        <v>45</v>
      </c>
      <c r="M16" s="62"/>
    </row>
    <row r="17" spans="2:26" s="53" customFormat="1" ht="30" customHeight="1">
      <c r="B17" s="113" t="s">
        <v>112</v>
      </c>
      <c r="C17" s="58">
        <v>0.65277777777777779</v>
      </c>
      <c r="D17" s="90" t="str">
        <f>H14</f>
        <v>帷子SC</v>
      </c>
      <c r="E17" s="91"/>
      <c r="F17" s="91" t="s">
        <v>50</v>
      </c>
      <c r="G17" s="91"/>
      <c r="H17" s="97" t="str">
        <f>D15</f>
        <v>本牧少年SC</v>
      </c>
      <c r="I17" s="90" t="str">
        <f>D18</f>
        <v>六ッ川SC</v>
      </c>
      <c r="J17" s="94" t="str">
        <f>H18</f>
        <v>ﾌﾞﾗｯｸｼﾞｬｶﾞｰｽﾞ</v>
      </c>
      <c r="K17" s="90" t="str">
        <f>D14</f>
        <v>南ヶ丘KC</v>
      </c>
      <c r="L17" s="95" t="s">
        <v>45</v>
      </c>
      <c r="M17" s="62"/>
    </row>
    <row r="18" spans="2:26" s="53" customFormat="1" ht="30" customHeight="1" thickBot="1">
      <c r="B18" s="123" t="s">
        <v>113</v>
      </c>
      <c r="C18" s="69">
        <v>0.6875</v>
      </c>
      <c r="D18" s="100" t="str">
        <f>H15</f>
        <v>六ッ川SC</v>
      </c>
      <c r="E18" s="101"/>
      <c r="F18" s="101" t="s">
        <v>50</v>
      </c>
      <c r="G18" s="101"/>
      <c r="H18" s="102" t="str">
        <f>D16</f>
        <v>ﾌﾞﾗｯｸｼﾞｬｶﾞｰｽﾞ</v>
      </c>
      <c r="I18" s="100" t="str">
        <f>D14</f>
        <v>南ヶ丘KC</v>
      </c>
      <c r="J18" s="103" t="str">
        <f>D17</f>
        <v>帷子SC</v>
      </c>
      <c r="K18" s="100" t="str">
        <f>H17</f>
        <v>本牧少年SC</v>
      </c>
      <c r="L18" s="104" t="s">
        <v>45</v>
      </c>
      <c r="M18" s="62"/>
    </row>
    <row r="19" spans="2:26" s="53" customFormat="1" ht="20.100000000000001" customHeight="1"/>
    <row r="20" spans="2:26" ht="20.100000000000001" customHeight="1">
      <c r="B20" s="304" t="s">
        <v>246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</row>
    <row r="21" spans="2:26" ht="20.100000000000001" customHeight="1">
      <c r="B21" s="48"/>
      <c r="C21" s="51" t="s">
        <v>34</v>
      </c>
      <c r="D21" s="305" t="str">
        <f>D6</f>
        <v>①～⑤坂本ＳＣ、⑥～⑩南ヶ丘ＫＣ</v>
      </c>
      <c r="E21" s="305"/>
      <c r="F21" s="305"/>
      <c r="G21" s="305"/>
      <c r="H21" s="305"/>
      <c r="I21" s="52" t="s">
        <v>35</v>
      </c>
      <c r="J21" s="306"/>
      <c r="K21" s="306"/>
      <c r="L21" s="306"/>
      <c r="M21" s="51"/>
      <c r="N21" s="51"/>
    </row>
    <row r="22" spans="2:26" s="53" customFormat="1" ht="21.75" customHeight="1" thickBot="1">
      <c r="C22" s="307" t="str">
        <f>C7</f>
        <v>会場設営（7:00集合）：①②試合チーム、後片付け：⑨⑩試合チーム</v>
      </c>
      <c r="D22" s="307"/>
      <c r="E22" s="307"/>
      <c r="F22" s="307"/>
      <c r="G22" s="307"/>
      <c r="H22" s="307"/>
      <c r="I22" s="307"/>
      <c r="J22" s="307"/>
      <c r="K22" s="308" t="s">
        <v>80</v>
      </c>
      <c r="L22" s="309"/>
    </row>
    <row r="23" spans="2:26" ht="21.95" customHeight="1" thickBot="1">
      <c r="B23" s="105" t="s">
        <v>233</v>
      </c>
      <c r="C23" s="106" t="s">
        <v>38</v>
      </c>
      <c r="D23" s="310" t="s">
        <v>39</v>
      </c>
      <c r="E23" s="310"/>
      <c r="F23" s="310"/>
      <c r="G23" s="310"/>
      <c r="H23" s="310"/>
      <c r="I23" s="107" t="s">
        <v>40</v>
      </c>
      <c r="J23" s="106" t="s">
        <v>41</v>
      </c>
      <c r="K23" s="107" t="s">
        <v>41</v>
      </c>
      <c r="L23" s="108" t="s">
        <v>42</v>
      </c>
    </row>
    <row r="24" spans="2:26" ht="30" customHeight="1">
      <c r="B24" s="117" t="s">
        <v>43</v>
      </c>
      <c r="C24" s="141">
        <v>0.375</v>
      </c>
      <c r="D24" s="78" t="str">
        <f>H10</f>
        <v>藤の木SC</v>
      </c>
      <c r="E24" s="79"/>
      <c r="F24" s="79" t="s">
        <v>50</v>
      </c>
      <c r="G24" s="79"/>
      <c r="H24" s="80" t="str">
        <f>D9</f>
        <v>美晴SC</v>
      </c>
      <c r="I24" s="59" t="str">
        <f>D25</f>
        <v>FC　MSN</v>
      </c>
      <c r="J24" s="60" t="str">
        <f>H25</f>
        <v>瀬谷FC</v>
      </c>
      <c r="K24" s="59" t="str">
        <f>D26</f>
        <v>坂本SC</v>
      </c>
      <c r="L24" s="61" t="s">
        <v>45</v>
      </c>
    </row>
    <row r="25" spans="2:26" ht="30" customHeight="1">
      <c r="B25" s="111" t="s">
        <v>46</v>
      </c>
      <c r="C25" s="63">
        <v>0.40972222222222227</v>
      </c>
      <c r="D25" s="67" t="str">
        <f>D10</f>
        <v>FC　MSN</v>
      </c>
      <c r="E25" s="74"/>
      <c r="F25" s="74" t="s">
        <v>14</v>
      </c>
      <c r="G25" s="75"/>
      <c r="H25" s="76" t="str">
        <f>D11</f>
        <v>瀬谷FC</v>
      </c>
      <c r="I25" s="64" t="str">
        <f>D26</f>
        <v>坂本SC</v>
      </c>
      <c r="J25" s="65" t="str">
        <f>D24</f>
        <v>藤の木SC</v>
      </c>
      <c r="K25" s="64" t="str">
        <f>H24</f>
        <v>美晴SC</v>
      </c>
      <c r="L25" s="66" t="s">
        <v>45</v>
      </c>
    </row>
    <row r="26" spans="2:26" ht="30" customHeight="1">
      <c r="B26" s="111" t="s">
        <v>48</v>
      </c>
      <c r="C26" s="58">
        <v>0.44444444444444442</v>
      </c>
      <c r="D26" s="73" t="str">
        <f>H9</f>
        <v>坂本SC</v>
      </c>
      <c r="E26" s="74"/>
      <c r="F26" s="74" t="s">
        <v>14</v>
      </c>
      <c r="G26" s="75"/>
      <c r="H26" s="76" t="str">
        <f>D24</f>
        <v>藤の木SC</v>
      </c>
      <c r="I26" s="64" t="str">
        <f>D27</f>
        <v>美晴SC</v>
      </c>
      <c r="J26" s="65" t="str">
        <f>H27</f>
        <v>FC　MSN</v>
      </c>
      <c r="K26" s="64" t="str">
        <f>D28</f>
        <v>瀬谷FC</v>
      </c>
      <c r="L26" s="66" t="s">
        <v>45</v>
      </c>
    </row>
    <row r="27" spans="2:26" ht="30" customHeight="1">
      <c r="B27" s="113" t="s">
        <v>49</v>
      </c>
      <c r="C27" s="63">
        <v>0.47916666666666669</v>
      </c>
      <c r="D27" s="73" t="str">
        <f>H24</f>
        <v>美晴SC</v>
      </c>
      <c r="E27" s="74"/>
      <c r="F27" s="74" t="s">
        <v>14</v>
      </c>
      <c r="G27" s="74"/>
      <c r="H27" s="68" t="str">
        <f>D25</f>
        <v>FC　MSN</v>
      </c>
      <c r="I27" s="64" t="str">
        <f>D28</f>
        <v>瀬谷FC</v>
      </c>
      <c r="J27" s="65" t="str">
        <f>H28</f>
        <v>坂本SC</v>
      </c>
      <c r="K27" s="64" t="str">
        <f>D24</f>
        <v>藤の木SC</v>
      </c>
      <c r="L27" s="66" t="s">
        <v>45</v>
      </c>
    </row>
    <row r="28" spans="2:26" ht="30" customHeight="1" thickBot="1">
      <c r="B28" s="160" t="s">
        <v>51</v>
      </c>
      <c r="C28" s="171">
        <v>0.51388888888888895</v>
      </c>
      <c r="D28" s="167" t="str">
        <f>H25</f>
        <v>瀬谷FC</v>
      </c>
      <c r="E28" s="168"/>
      <c r="F28" s="168" t="s">
        <v>50</v>
      </c>
      <c r="G28" s="168"/>
      <c r="H28" s="169" t="str">
        <f>D26</f>
        <v>坂本SC</v>
      </c>
      <c r="I28" s="203" t="str">
        <f>D24</f>
        <v>藤の木SC</v>
      </c>
      <c r="J28" s="204" t="str">
        <f>D27</f>
        <v>美晴SC</v>
      </c>
      <c r="K28" s="203" t="str">
        <f>H27</f>
        <v>FC　MSN</v>
      </c>
      <c r="L28" s="205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Top="1">
      <c r="B29" s="170" t="s">
        <v>109</v>
      </c>
      <c r="C29" s="58">
        <v>0.54861111111111105</v>
      </c>
      <c r="D29" s="218" t="str">
        <f>H15</f>
        <v>六ッ川SC</v>
      </c>
      <c r="E29" s="221"/>
      <c r="F29" s="221" t="s">
        <v>50</v>
      </c>
      <c r="G29" s="221"/>
      <c r="H29" s="220" t="str">
        <f>D14</f>
        <v>南ヶ丘KC</v>
      </c>
      <c r="I29" s="210" t="str">
        <f>D30</f>
        <v>本牧少年SC</v>
      </c>
      <c r="J29" s="211" t="str">
        <f>H30</f>
        <v>ﾌﾞﾗｯｸｼﾞｬｶﾞｰｽﾞ</v>
      </c>
      <c r="K29" s="210" t="str">
        <f>D31</f>
        <v>帷子SC</v>
      </c>
      <c r="L29" s="212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>
      <c r="B30" s="113" t="s">
        <v>110</v>
      </c>
      <c r="C30" s="58">
        <v>0.58333333333333337</v>
      </c>
      <c r="D30" s="73" t="str">
        <f>D15</f>
        <v>本牧少年SC</v>
      </c>
      <c r="E30" s="74"/>
      <c r="F30" s="74" t="s">
        <v>14</v>
      </c>
      <c r="G30" s="75"/>
      <c r="H30" s="76" t="str">
        <f>D16</f>
        <v>ﾌﾞﾗｯｸｼﾞｬｶﾞｰｽﾞ</v>
      </c>
      <c r="I30" s="200" t="str">
        <f>D31</f>
        <v>帷子SC</v>
      </c>
      <c r="J30" s="201" t="str">
        <f>D29</f>
        <v>六ッ川SC</v>
      </c>
      <c r="K30" s="200" t="str">
        <f>H29</f>
        <v>南ヶ丘KC</v>
      </c>
      <c r="L30" s="20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111</v>
      </c>
      <c r="C31" s="63">
        <v>0.61805555555555558</v>
      </c>
      <c r="D31" s="73" t="str">
        <f>H14</f>
        <v>帷子SC</v>
      </c>
      <c r="E31" s="74"/>
      <c r="F31" s="74" t="s">
        <v>14</v>
      </c>
      <c r="G31" s="75"/>
      <c r="H31" s="76" t="str">
        <f>D29</f>
        <v>六ッ川SC</v>
      </c>
      <c r="I31" s="210" t="str">
        <f>D32</f>
        <v>南ヶ丘KC</v>
      </c>
      <c r="J31" s="211" t="str">
        <f>H32</f>
        <v>本牧少年SC</v>
      </c>
      <c r="K31" s="210" t="str">
        <f>D33</f>
        <v>ﾌﾞﾗｯｸｼﾞｬｶﾞｰｽﾞ</v>
      </c>
      <c r="L31" s="21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112</v>
      </c>
      <c r="C32" s="58">
        <v>0.65277777777777779</v>
      </c>
      <c r="D32" s="73" t="str">
        <f>H29</f>
        <v>南ヶ丘KC</v>
      </c>
      <c r="E32" s="74"/>
      <c r="F32" s="74" t="s">
        <v>14</v>
      </c>
      <c r="G32" s="74"/>
      <c r="H32" s="77" t="str">
        <f>D30</f>
        <v>本牧少年SC</v>
      </c>
      <c r="I32" s="200" t="str">
        <f>D33</f>
        <v>ﾌﾞﾗｯｸｼﾞｬｶﾞｰｽﾞ</v>
      </c>
      <c r="J32" s="201" t="str">
        <f>H33</f>
        <v>帷子SC</v>
      </c>
      <c r="K32" s="200" t="str">
        <f>D29</f>
        <v>六ッ川SC</v>
      </c>
      <c r="L32" s="20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 thickBot="1">
      <c r="B33" s="123" t="s">
        <v>113</v>
      </c>
      <c r="C33" s="69">
        <v>0.6875</v>
      </c>
      <c r="D33" s="81" t="str">
        <f>H30</f>
        <v>ﾌﾞﾗｯｸｼﾞｬｶﾞｰｽﾞ</v>
      </c>
      <c r="E33" s="82"/>
      <c r="F33" s="82" t="s">
        <v>58</v>
      </c>
      <c r="G33" s="82"/>
      <c r="H33" s="83" t="str">
        <f>D31</f>
        <v>帷子SC</v>
      </c>
      <c r="I33" s="213" t="str">
        <f>D29</f>
        <v>六ッ川SC</v>
      </c>
      <c r="J33" s="214" t="str">
        <f>D32</f>
        <v>南ヶ丘KC</v>
      </c>
      <c r="K33" s="213" t="str">
        <f>H32</f>
        <v>本牧少年SC</v>
      </c>
      <c r="L33" s="215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24" customHeight="1">
      <c r="B34" s="194"/>
      <c r="C34" s="216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</sheetData>
  <mergeCells count="14">
    <mergeCell ref="B2:L2"/>
    <mergeCell ref="B3:L3"/>
    <mergeCell ref="B5:I5"/>
    <mergeCell ref="D6:H6"/>
    <mergeCell ref="J6:L6"/>
    <mergeCell ref="C22:J22"/>
    <mergeCell ref="K22:L22"/>
    <mergeCell ref="D23:H23"/>
    <mergeCell ref="C7:J7"/>
    <mergeCell ref="K7:L7"/>
    <mergeCell ref="D8:H8"/>
    <mergeCell ref="B20:L20"/>
    <mergeCell ref="D21:H21"/>
    <mergeCell ref="J21:L21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2" t="str">
        <f>予選ブロック!A1</f>
        <v>第２３回　ヨコハマ　メトロポリタンカップ　少年サッカー大会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2"/>
    </row>
    <row r="3" spans="2:28" ht="27" customHeight="1">
      <c r="B3" s="303" t="str">
        <f>予選ブロック!A3</f>
        <v>Ｕ－８の部　　予選ブロック表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2"/>
    </row>
    <row r="4" spans="2:28" ht="20.100000000000001" customHeight="1">
      <c r="B4" s="283" t="str">
        <f>予選ブロック!B15</f>
        <v>８月１９日（土）・８月２０日（日）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4" t="str">
        <f>予選ブロック!B16</f>
        <v>さえずりの丘公園Ａピッチ</v>
      </c>
      <c r="S4" s="284"/>
      <c r="T4" s="284"/>
      <c r="U4" s="284"/>
      <c r="V4" s="284"/>
      <c r="W4" s="284"/>
      <c r="X4" s="284"/>
      <c r="Y4" s="284"/>
      <c r="Z4" s="284"/>
      <c r="AA4" s="28"/>
      <c r="AB4" s="1"/>
    </row>
    <row r="5" spans="2:28" ht="30" customHeight="1">
      <c r="B5" s="34" t="s">
        <v>71</v>
      </c>
      <c r="C5" s="299" t="str">
        <f>IF($B6="","",$B6)</f>
        <v>FC南台</v>
      </c>
      <c r="D5" s="296"/>
      <c r="E5" s="298"/>
      <c r="F5" s="299" t="str">
        <f>IF($B8="","",$B8)</f>
        <v>藤塚KC</v>
      </c>
      <c r="G5" s="296"/>
      <c r="H5" s="298"/>
      <c r="I5" s="299" t="str">
        <f>IF($B10="","",$B10)</f>
        <v>バディーSC</v>
      </c>
      <c r="J5" s="296"/>
      <c r="K5" s="298"/>
      <c r="L5" s="299" t="str">
        <f>IF($B12="","",$B12)</f>
        <v>六浦毎日SS</v>
      </c>
      <c r="M5" s="296"/>
      <c r="N5" s="298"/>
      <c r="O5" s="299" t="str">
        <f>IF($B14="","",$B14)</f>
        <v>横浜かもめSC</v>
      </c>
      <c r="P5" s="296"/>
      <c r="Q5" s="298"/>
      <c r="R5" s="35" t="s">
        <v>6</v>
      </c>
      <c r="S5" s="36" t="s">
        <v>7</v>
      </c>
      <c r="T5" s="36" t="s">
        <v>8</v>
      </c>
      <c r="U5" s="36" t="s">
        <v>9</v>
      </c>
      <c r="V5" s="36" t="s">
        <v>10</v>
      </c>
      <c r="W5" s="36" t="s">
        <v>11</v>
      </c>
      <c r="X5" s="37" t="s">
        <v>12</v>
      </c>
      <c r="Y5" s="300" t="s">
        <v>13</v>
      </c>
      <c r="Z5" s="301"/>
      <c r="AA5" s="29"/>
    </row>
    <row r="6" spans="2:28" ht="20.100000000000001" customHeight="1">
      <c r="B6" s="274" t="str">
        <f>予選ブロック!B5</f>
        <v>FC南台</v>
      </c>
      <c r="C6" s="291"/>
      <c r="D6" s="291"/>
      <c r="E6" s="292"/>
      <c r="F6" s="277" t="str">
        <f>IF(C8="○","×",IF(C8="×","○",IF(C8="","","△")))</f>
        <v/>
      </c>
      <c r="G6" s="275"/>
      <c r="H6" s="276"/>
      <c r="I6" s="277" t="str">
        <f>IF(C10="○","×",IF(C10="×","○",IF(C10="","","△")))</f>
        <v/>
      </c>
      <c r="J6" s="275"/>
      <c r="K6" s="276"/>
      <c r="L6" s="277" t="str">
        <f>IF(C12="○","×",IF(C12="×","○",IF(C12="","","△")))</f>
        <v/>
      </c>
      <c r="M6" s="275"/>
      <c r="N6" s="276"/>
      <c r="O6" s="277" t="str">
        <f>IF(C14="○","×",IF(C14="×","○",IF(C14="","","△")))</f>
        <v/>
      </c>
      <c r="P6" s="275"/>
      <c r="Q6" s="276"/>
      <c r="R6" s="271" t="str">
        <f>IF(COUNTIF(C6:Q6,"")=15,"",COUNTIF(C6:Q6,"○"))</f>
        <v/>
      </c>
      <c r="S6" s="271" t="str">
        <f>IF(COUNTIF(C6:Q6,"")=15,"",COUNTIF(C6:Q6,"×"))</f>
        <v/>
      </c>
      <c r="T6" s="271" t="str">
        <f>IF(COUNTIF(C6:Q6,"")=15,"",COUNTIF(C6:Q6,"△"))</f>
        <v/>
      </c>
      <c r="U6" s="271" t="str">
        <f>IF(COUNTIF(C6:Q6,"")=15,"",IF(C7="",0,C7)+IF(F7="",0,F7)+IF(I7="",0,I7)+IF(L7="",0,L7)+IF(O7="",0,O7))</f>
        <v/>
      </c>
      <c r="V6" s="271" t="str">
        <f>IF(COUNTIF(C6:Q6,"")=15,"",IF(E7="",0,E7)+IF(H7="",0,H7)+IF(K7="",0,K7)+IF(N7="",0,N7)+IF(Q7="",0,Q7))</f>
        <v/>
      </c>
      <c r="W6" s="271" t="str">
        <f>IF(COUNTIF(C6:Q6,"")=15,"",R6*3+T6)</f>
        <v/>
      </c>
      <c r="X6" s="271" t="str">
        <f>IF(COUNTIF(C6:Q6,"")=15,"",U6-V6)</f>
        <v/>
      </c>
      <c r="Y6" s="279" t="str">
        <f>IF(COUNTIF(C6:Q6,"")=15,"",RANK(AA6,$AA$6:$AA$15,0))</f>
        <v/>
      </c>
      <c r="Z6" s="280"/>
      <c r="AA6" s="273" t="str">
        <f>IF(COUNTIF(C6:Q6,"")=15,"",IF(X6="",0,W6*10000)+X6*500+U6*10)</f>
        <v/>
      </c>
    </row>
    <row r="7" spans="2:28" ht="20.100000000000001" customHeight="1">
      <c r="B7" s="274"/>
      <c r="C7" s="293"/>
      <c r="D7" s="293"/>
      <c r="E7" s="294"/>
      <c r="F7" s="38" t="str">
        <f>IF(E9="","",E9)</f>
        <v/>
      </c>
      <c r="G7" s="39" t="s">
        <v>14</v>
      </c>
      <c r="H7" s="38" t="str">
        <f>IF(C9="","",C9)</f>
        <v/>
      </c>
      <c r="I7" s="40" t="str">
        <f>IF(E11="","",E11)</f>
        <v/>
      </c>
      <c r="J7" s="39" t="s">
        <v>14</v>
      </c>
      <c r="K7" s="41" t="str">
        <f>IF(C11="","",C11)</f>
        <v/>
      </c>
      <c r="L7" s="38" t="str">
        <f>IF(E13="","",E13)</f>
        <v/>
      </c>
      <c r="M7" s="39" t="s">
        <v>14</v>
      </c>
      <c r="N7" s="41" t="str">
        <f>IF(C13="","",C13)</f>
        <v/>
      </c>
      <c r="O7" s="38" t="str">
        <f>IF(E15="","",E15)</f>
        <v/>
      </c>
      <c r="P7" s="39" t="s">
        <v>14</v>
      </c>
      <c r="Q7" s="41" t="str">
        <f>IF(C15="","",C15)</f>
        <v/>
      </c>
      <c r="R7" s="272"/>
      <c r="S7" s="272"/>
      <c r="T7" s="272"/>
      <c r="U7" s="272"/>
      <c r="V7" s="272"/>
      <c r="W7" s="272"/>
      <c r="X7" s="272"/>
      <c r="Y7" s="281"/>
      <c r="Z7" s="282"/>
      <c r="AA7" s="273"/>
    </row>
    <row r="8" spans="2:28" ht="20.100000000000001" customHeight="1">
      <c r="B8" s="274" t="str">
        <f>予選ブロック!B7</f>
        <v>藤塚KC</v>
      </c>
      <c r="C8" s="275" t="str">
        <f>IF(C9&gt;E9,"○",IF(C9&lt;E9,"×",IF(C9="","","△")))</f>
        <v/>
      </c>
      <c r="D8" s="275"/>
      <c r="E8" s="278"/>
      <c r="F8" s="285"/>
      <c r="G8" s="286"/>
      <c r="H8" s="287"/>
      <c r="I8" s="277" t="str">
        <f>IF(F10="○","×",IF(F10="×","○",IF(F10="","","△")))</f>
        <v/>
      </c>
      <c r="J8" s="275"/>
      <c r="K8" s="276"/>
      <c r="L8" s="277" t="str">
        <f>IF(F12="○","×",IF(F12="×","○",IF(F12="","","△")))</f>
        <v/>
      </c>
      <c r="M8" s="275"/>
      <c r="N8" s="276"/>
      <c r="O8" s="277" t="str">
        <f>IF(F14="○","×",IF(F14="×","○",IF(F14="","","△")))</f>
        <v/>
      </c>
      <c r="P8" s="275"/>
      <c r="Q8" s="276"/>
      <c r="R8" s="271" t="str">
        <f>IF(COUNTIF(C8:Q8,"")=15,"",COUNTIF(C8:Q8,"○"))</f>
        <v/>
      </c>
      <c r="S8" s="271" t="str">
        <f>IF(COUNTIF(C8:Q8,"")=15,"",COUNTIF(C8:Q8,"×"))</f>
        <v/>
      </c>
      <c r="T8" s="271" t="str">
        <f>IF(COUNTIF(C8:Q8,"")=15,"",COUNTIF(C8:Q8,"△"))</f>
        <v/>
      </c>
      <c r="U8" s="271" t="str">
        <f>IF(COUNTIF(C8:Q8,"")=15,"",IF(C9="",0,C9)+IF(F9="",0,F9)+IF(I9="",0,I9)+IF(L9="",0,L9)+IF(O9="",0,O9))</f>
        <v/>
      </c>
      <c r="V8" s="271" t="str">
        <f>IF(COUNTIF(C8:Q8,"")=15,"",IF(E9="",0,E9)+IF(H9="",0,H9)+IF(K9="",0,K9)+IF(N9="",0,N9)+IF(Q9="",0,Q9))</f>
        <v/>
      </c>
      <c r="W8" s="271" t="str">
        <f>IF(COUNTIF(C8:Q8,"")=15,"",R8*3+T8)</f>
        <v/>
      </c>
      <c r="X8" s="271" t="str">
        <f>IF(COUNTIF(C8:Q8,"")=15,"",U8-V8)</f>
        <v/>
      </c>
      <c r="Y8" s="279" t="str">
        <f>IF(COUNTIF(C8:Q8,"")=15,"",RANK(AA8,$AA$6:$AA$15,0))</f>
        <v/>
      </c>
      <c r="Z8" s="280"/>
      <c r="AA8" s="273" t="str">
        <f>IF(COUNTIF(C8:Q8,"")=15,"",IF(X8="",0,W8*10000)+X8*500+U8*10)</f>
        <v/>
      </c>
    </row>
    <row r="9" spans="2:28" ht="20.100000000000001" customHeight="1">
      <c r="B9" s="274"/>
      <c r="C9" s="38"/>
      <c r="D9" s="39" t="s">
        <v>14</v>
      </c>
      <c r="E9" s="41"/>
      <c r="F9" s="288"/>
      <c r="G9" s="289"/>
      <c r="H9" s="290"/>
      <c r="I9" s="38" t="str">
        <f>IF(H11="","",H11)</f>
        <v/>
      </c>
      <c r="J9" s="39" t="s">
        <v>14</v>
      </c>
      <c r="K9" s="41" t="str">
        <f>IF(F11="","",F11)</f>
        <v/>
      </c>
      <c r="L9" s="38" t="str">
        <f>IF(H13="","",H13)</f>
        <v/>
      </c>
      <c r="M9" s="39" t="s">
        <v>14</v>
      </c>
      <c r="N9" s="41" t="str">
        <f>IF(F13="","",F13)</f>
        <v/>
      </c>
      <c r="O9" s="38" t="str">
        <f>IF(H15="","",H15)</f>
        <v/>
      </c>
      <c r="P9" s="39" t="s">
        <v>14</v>
      </c>
      <c r="Q9" s="41" t="str">
        <f>IF(F15="","",F15)</f>
        <v/>
      </c>
      <c r="R9" s="272"/>
      <c r="S9" s="272"/>
      <c r="T9" s="272"/>
      <c r="U9" s="272"/>
      <c r="V9" s="272"/>
      <c r="W9" s="272"/>
      <c r="X9" s="272"/>
      <c r="Y9" s="281"/>
      <c r="Z9" s="282"/>
      <c r="AA9" s="273"/>
    </row>
    <row r="10" spans="2:28" ht="20.100000000000001" customHeight="1">
      <c r="B10" s="274" t="str">
        <f>予選ブロック!B9</f>
        <v>バディーSC</v>
      </c>
      <c r="C10" s="275" t="str">
        <f>IF(C11&gt;E11,"○",IF(C11&lt;E11,"×",IF(C11="","","△")))</f>
        <v/>
      </c>
      <c r="D10" s="275"/>
      <c r="E10" s="276"/>
      <c r="F10" s="277" t="str">
        <f>IF(F11&gt;H11,"○",IF(F11&lt;H11,"×",IF(F11="","","△")))</f>
        <v/>
      </c>
      <c r="G10" s="275"/>
      <c r="H10" s="278"/>
      <c r="I10" s="285"/>
      <c r="J10" s="286"/>
      <c r="K10" s="287"/>
      <c r="L10" s="277" t="str">
        <f>IF(I12="○","×",IF(I12="×","○",IF(I12="","","△")))</f>
        <v/>
      </c>
      <c r="M10" s="275"/>
      <c r="N10" s="276"/>
      <c r="O10" s="277" t="str">
        <f>IF(I14="○","×",IF(I14="×","○",IF(I14="","","△")))</f>
        <v/>
      </c>
      <c r="P10" s="275"/>
      <c r="Q10" s="276"/>
      <c r="R10" s="271" t="str">
        <f>IF(COUNTIF(C10:Q10,"")=15,"",COUNTIF(C10:Q10,"○"))</f>
        <v/>
      </c>
      <c r="S10" s="271" t="str">
        <f>IF(COUNTIF(C10:Q10,"")=15,"",COUNTIF(C10:Q10,"×"))</f>
        <v/>
      </c>
      <c r="T10" s="271" t="str">
        <f>IF(COUNTIF(C10:Q10,"")=15,"",COUNTIF(C10:Q10,"△"))</f>
        <v/>
      </c>
      <c r="U10" s="271" t="str">
        <f>IF(COUNTIF(C10:Q10,"")=15,"",IF(C11="",0,C11)+IF(F11="",0,F11)+IF(I11="",0,I11)+IF(L11="",0,L11)+IF(O11="",0,O11))</f>
        <v/>
      </c>
      <c r="V10" s="271" t="str">
        <f>IF(COUNTIF(C10:Q10,"")=15,"",IF(E11="",0,E11)+IF(H11="",0,H11)+IF(K11="",0,K11)+IF(N11="",0,N11)+IF(Q11="",0,Q11))</f>
        <v/>
      </c>
      <c r="W10" s="271" t="str">
        <f>IF(COUNTIF(C10:Q10,"")=15,"",R10*3+T10)</f>
        <v/>
      </c>
      <c r="X10" s="271" t="str">
        <f>IF(COUNTIF(C10:Q10,"")=15,"",U10-V10)</f>
        <v/>
      </c>
      <c r="Y10" s="279" t="str">
        <f>IF(COUNTIF(C10:Q10,"")=15,"",RANK(AA10,$AA$6:$AA$15,0))</f>
        <v/>
      </c>
      <c r="Z10" s="280"/>
      <c r="AA10" s="273" t="str">
        <f>IF(COUNTIF(C10:Q10,"")=15,"",IF(X10="",0,W10*10000)+X10*500+U10*10)</f>
        <v/>
      </c>
    </row>
    <row r="11" spans="2:28" ht="20.100000000000001" customHeight="1">
      <c r="B11" s="274"/>
      <c r="C11" s="38"/>
      <c r="D11" s="39" t="s">
        <v>14</v>
      </c>
      <c r="E11" s="41"/>
      <c r="F11" s="38"/>
      <c r="G11" s="39" t="s">
        <v>14</v>
      </c>
      <c r="H11" s="41"/>
      <c r="I11" s="288"/>
      <c r="J11" s="289"/>
      <c r="K11" s="290"/>
      <c r="L11" s="38" t="str">
        <f>IF(K13="","",K13)</f>
        <v/>
      </c>
      <c r="M11" s="39" t="s">
        <v>14</v>
      </c>
      <c r="N11" s="41" t="str">
        <f>IF(I13="","",I13)</f>
        <v/>
      </c>
      <c r="O11" s="38" t="str">
        <f>IF(K15="","",K15)</f>
        <v/>
      </c>
      <c r="P11" s="39" t="s">
        <v>14</v>
      </c>
      <c r="Q11" s="41" t="str">
        <f>IF(I15="","",I15)</f>
        <v/>
      </c>
      <c r="R11" s="272"/>
      <c r="S11" s="272"/>
      <c r="T11" s="272"/>
      <c r="U11" s="272"/>
      <c r="V11" s="272"/>
      <c r="W11" s="272"/>
      <c r="X11" s="272"/>
      <c r="Y11" s="281"/>
      <c r="Z11" s="282"/>
      <c r="AA11" s="273"/>
    </row>
    <row r="12" spans="2:28" ht="20.100000000000001" customHeight="1">
      <c r="B12" s="274" t="str">
        <f>予選ブロック!B11</f>
        <v>六浦毎日SS</v>
      </c>
      <c r="C12" s="275" t="str">
        <f>IF(C13&gt;E13,"○",IF(C13&lt;E13,"×",IF(C13="","","△")))</f>
        <v/>
      </c>
      <c r="D12" s="275"/>
      <c r="E12" s="276"/>
      <c r="F12" s="277" t="str">
        <f>IF(F13&gt;H13,"○",IF(F13&lt;H13,"×",IF(F13="","","△")))</f>
        <v/>
      </c>
      <c r="G12" s="275"/>
      <c r="H12" s="276"/>
      <c r="I12" s="277" t="str">
        <f>IF(I13&gt;K13,"○",IF(I13&lt;K13,"×",IF(I13="","","△")))</f>
        <v/>
      </c>
      <c r="J12" s="275"/>
      <c r="K12" s="278"/>
      <c r="L12" s="285"/>
      <c r="M12" s="286"/>
      <c r="N12" s="287"/>
      <c r="O12" s="277" t="str">
        <f>IF(L14="○","×",IF(L14="×","○",IF(L14="","","△")))</f>
        <v/>
      </c>
      <c r="P12" s="275"/>
      <c r="Q12" s="276"/>
      <c r="R12" s="271" t="str">
        <f>IF(COUNTIF(C12:Q12,"")=15,"",COUNTIF(C12:Q12,"○"))</f>
        <v/>
      </c>
      <c r="S12" s="271" t="str">
        <f>IF(COUNTIF(C12:Q12,"")=15,"",COUNTIF(C12:Q12,"×"))</f>
        <v/>
      </c>
      <c r="T12" s="271" t="str">
        <f>IF(COUNTIF(C12:Q12,"")=15,"",COUNTIF(C12:Q12,"△"))</f>
        <v/>
      </c>
      <c r="U12" s="271" t="str">
        <f>IF(COUNTIF(C12:Q12,"")=15,"",IF(C13="",0,C13)+IF(F13="",0,F13)+IF(I13="",0,I13)+IF(L13="",0,L13)+IF(O13="",0,O13))</f>
        <v/>
      </c>
      <c r="V12" s="271" t="str">
        <f>IF(COUNTIF(C12:Q12,"")=15,"",IF(E13="",0,E13)+IF(H13="",0,H13)+IF(K13="",0,K13)+IF(N13="",0,N13)+IF(Q13="",0,Q13))</f>
        <v/>
      </c>
      <c r="W12" s="271" t="str">
        <f>IF(COUNTIF(C12:Q12,"")=15,"",R12*3+T12)</f>
        <v/>
      </c>
      <c r="X12" s="271" t="str">
        <f>IF(COUNTIF(C12:Q12,"")=15,"",U12-V12)</f>
        <v/>
      </c>
      <c r="Y12" s="279" t="str">
        <f>IF(COUNTIF(C12:Q12,"")=15,"",RANK(AA12,$AA$6:$AA$15,0))</f>
        <v/>
      </c>
      <c r="Z12" s="280"/>
      <c r="AA12" s="273" t="str">
        <f>IF(COUNTIF(C12:Q12,"")=15,"",IF(X12="",0,W12*10000)+X12*500+U12*10)</f>
        <v/>
      </c>
    </row>
    <row r="13" spans="2:28" ht="20.100000000000001" customHeight="1">
      <c r="B13" s="274"/>
      <c r="C13" s="38"/>
      <c r="D13" s="39" t="s">
        <v>14</v>
      </c>
      <c r="E13" s="41"/>
      <c r="F13" s="38"/>
      <c r="G13" s="39" t="s">
        <v>14</v>
      </c>
      <c r="H13" s="41"/>
      <c r="I13" s="38"/>
      <c r="J13" s="39" t="s">
        <v>14</v>
      </c>
      <c r="K13" s="41"/>
      <c r="L13" s="288"/>
      <c r="M13" s="289"/>
      <c r="N13" s="290"/>
      <c r="O13" s="38" t="str">
        <f>IF(N15="","",N15)</f>
        <v/>
      </c>
      <c r="P13" s="39" t="s">
        <v>14</v>
      </c>
      <c r="Q13" s="41" t="str">
        <f>IF(L15="","",L15)</f>
        <v/>
      </c>
      <c r="R13" s="272"/>
      <c r="S13" s="272"/>
      <c r="T13" s="272"/>
      <c r="U13" s="272"/>
      <c r="V13" s="272"/>
      <c r="W13" s="272"/>
      <c r="X13" s="272"/>
      <c r="Y13" s="281"/>
      <c r="Z13" s="282"/>
      <c r="AA13" s="273"/>
    </row>
    <row r="14" spans="2:28" ht="20.100000000000001" customHeight="1">
      <c r="B14" s="274" t="str">
        <f>予選ブロック!B13</f>
        <v>横浜かもめSC</v>
      </c>
      <c r="C14" s="275" t="str">
        <f>IF(C15&gt;E15,"○",IF(C15&lt;E15,"×",IF(C15="","","△")))</f>
        <v/>
      </c>
      <c r="D14" s="275"/>
      <c r="E14" s="276"/>
      <c r="F14" s="277" t="str">
        <f>IF(F15&gt;H15,"○",IF(F15&lt;H15,"×",IF(F15="","","△")))</f>
        <v/>
      </c>
      <c r="G14" s="275"/>
      <c r="H14" s="276"/>
      <c r="I14" s="277" t="str">
        <f>IF(I15&gt;K15,"○",IF(I15&lt;K15,"×",IF(I15="","","△")))</f>
        <v/>
      </c>
      <c r="J14" s="275"/>
      <c r="K14" s="276"/>
      <c r="L14" s="277" t="str">
        <f>IF(L15&gt;N15,"○",IF(L15&lt;N15,"×",IF(L15="","","△")))</f>
        <v/>
      </c>
      <c r="M14" s="275"/>
      <c r="N14" s="278"/>
      <c r="O14" s="285"/>
      <c r="P14" s="286"/>
      <c r="Q14" s="287"/>
      <c r="R14" s="271" t="str">
        <f>IF(COUNTIF(C14:Q14,"")=15,"",COUNTIF(C14:Q14,"○"))</f>
        <v/>
      </c>
      <c r="S14" s="271" t="str">
        <f>IF(COUNTIF(C14:Q14,"")=15,"",COUNTIF(C14:Q14,"×"))</f>
        <v/>
      </c>
      <c r="T14" s="271" t="str">
        <f>IF(COUNTIF(C14:Q14,"")=15,"",COUNTIF(C14:Q14,"△"))</f>
        <v/>
      </c>
      <c r="U14" s="271" t="str">
        <f>IF(COUNTIF(C14:Q14,"")=15,"",IF(C15="",0,C15)+IF(F15="",0,F15)+IF(I15="",0,I15)+IF(L15="",0,L15)+IF(O15="",0,O15))</f>
        <v/>
      </c>
      <c r="V14" s="271" t="str">
        <f>IF(COUNTIF(C14:Q14,"")=15,"",IF(E15="",0,E15)+IF(H15="",0,H15)+IF(K15="",0,K15)+IF(N15="",0,N15)+IF(Q15="",0,Q15))</f>
        <v/>
      </c>
      <c r="W14" s="271" t="str">
        <f>IF(COUNTIF(C14:Q14,"")=15,"",R14*3+T14)</f>
        <v/>
      </c>
      <c r="X14" s="271" t="str">
        <f>IF(COUNTIF(C14:Q14,"")=15,"",U14-V14)</f>
        <v/>
      </c>
      <c r="Y14" s="279" t="str">
        <f>IF(COUNTIF(C14:Q14,"")=15,"",RANK(AA14,$AA$6:$AA$15,0))</f>
        <v/>
      </c>
      <c r="Z14" s="280"/>
      <c r="AA14" s="273" t="str">
        <f>IF(COUNTIF(C14:Q14,"")=15,"",IF(X14="",0,W14*10000)+X14*500+U14*10)</f>
        <v/>
      </c>
    </row>
    <row r="15" spans="2:28" ht="20.100000000000001" customHeight="1">
      <c r="B15" s="274"/>
      <c r="C15" s="38"/>
      <c r="D15" s="39" t="s">
        <v>14</v>
      </c>
      <c r="E15" s="41"/>
      <c r="F15" s="38"/>
      <c r="G15" s="39" t="s">
        <v>14</v>
      </c>
      <c r="H15" s="41"/>
      <c r="I15" s="38"/>
      <c r="J15" s="39" t="s">
        <v>14</v>
      </c>
      <c r="K15" s="41"/>
      <c r="L15" s="38"/>
      <c r="M15" s="39" t="s">
        <v>14</v>
      </c>
      <c r="N15" s="41"/>
      <c r="O15" s="288"/>
      <c r="P15" s="289"/>
      <c r="Q15" s="290"/>
      <c r="R15" s="272"/>
      <c r="S15" s="272"/>
      <c r="T15" s="272"/>
      <c r="U15" s="272"/>
      <c r="V15" s="272"/>
      <c r="W15" s="272"/>
      <c r="X15" s="272"/>
      <c r="Y15" s="281"/>
      <c r="Z15" s="282"/>
      <c r="AA15" s="273"/>
    </row>
    <row r="16" spans="2:28" ht="9" customHeight="1">
      <c r="B16" s="24"/>
      <c r="C16" s="3"/>
      <c r="D16" s="42"/>
      <c r="E16" s="3"/>
      <c r="F16" s="3"/>
      <c r="G16" s="42"/>
      <c r="H16" s="3"/>
      <c r="I16" s="3"/>
      <c r="J16" s="42"/>
      <c r="K16" s="3"/>
      <c r="L16" s="3"/>
      <c r="M16" s="42"/>
      <c r="N16" s="3"/>
      <c r="O16" s="43"/>
      <c r="P16" s="43"/>
      <c r="Q16" s="43"/>
      <c r="R16" s="3"/>
      <c r="S16" s="42"/>
      <c r="T16" s="3"/>
      <c r="U16" s="43"/>
      <c r="V16" s="43"/>
      <c r="W16" s="43"/>
      <c r="X16" s="43"/>
      <c r="Y16" s="43"/>
      <c r="Z16" s="43"/>
      <c r="AA16" s="30"/>
    </row>
    <row r="17" spans="2:28" ht="20.100000000000001" customHeight="1">
      <c r="B17" s="283" t="str">
        <f>予選ブロック!B15</f>
        <v>８月１９日（土）・８月２０日（日）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4" t="str">
        <f>予選ブロック!B16</f>
        <v>さえずりの丘公園Ａピッチ</v>
      </c>
      <c r="S17" s="284"/>
      <c r="T17" s="284"/>
      <c r="U17" s="284"/>
      <c r="V17" s="284"/>
      <c r="W17" s="284"/>
      <c r="X17" s="284"/>
      <c r="Y17" s="284"/>
      <c r="Z17" s="284"/>
      <c r="AA17" s="28"/>
      <c r="AB17" s="1"/>
    </row>
    <row r="18" spans="2:28" ht="30" customHeight="1">
      <c r="B18" s="34" t="s">
        <v>72</v>
      </c>
      <c r="C18" s="295" t="str">
        <f>IF($B19="","",$B19)</f>
        <v>野庭KC</v>
      </c>
      <c r="D18" s="296"/>
      <c r="E18" s="297"/>
      <c r="F18" s="296" t="str">
        <f>IF($B21="","",$B21)</f>
        <v>FC　YSA</v>
      </c>
      <c r="G18" s="296"/>
      <c r="H18" s="298"/>
      <c r="I18" s="299" t="str">
        <f>IF($B23="","",$B23)</f>
        <v>六ッ川SC</v>
      </c>
      <c r="J18" s="296"/>
      <c r="K18" s="298"/>
      <c r="L18" s="299" t="str">
        <f>IF($B25="","",$B25)</f>
        <v>よりともSC</v>
      </c>
      <c r="M18" s="296"/>
      <c r="N18" s="298"/>
      <c r="O18" s="299" t="str">
        <f>IF($B27="","",$B27)</f>
        <v>FC本郷</v>
      </c>
      <c r="P18" s="296"/>
      <c r="Q18" s="298"/>
      <c r="R18" s="35" t="s">
        <v>6</v>
      </c>
      <c r="S18" s="36" t="s">
        <v>7</v>
      </c>
      <c r="T18" s="36" t="s">
        <v>8</v>
      </c>
      <c r="U18" s="36" t="s">
        <v>9</v>
      </c>
      <c r="V18" s="36" t="s">
        <v>10</v>
      </c>
      <c r="W18" s="36" t="s">
        <v>11</v>
      </c>
      <c r="X18" s="37" t="s">
        <v>12</v>
      </c>
      <c r="Y18" s="300" t="s">
        <v>13</v>
      </c>
      <c r="Z18" s="301"/>
      <c r="AA18" s="29"/>
    </row>
    <row r="19" spans="2:28" ht="20.100000000000001" customHeight="1">
      <c r="B19" s="274" t="str">
        <f>予選ブロック!C5</f>
        <v>野庭KC</v>
      </c>
      <c r="C19" s="291"/>
      <c r="D19" s="291"/>
      <c r="E19" s="292"/>
      <c r="F19" s="277" t="str">
        <f>IF(C21="○","×",IF(C21="×","○",IF(C21="","","△")))</f>
        <v/>
      </c>
      <c r="G19" s="275"/>
      <c r="H19" s="276"/>
      <c r="I19" s="277" t="str">
        <f>IF(C23="○","×",IF(C23="×","○",IF(C23="","","△")))</f>
        <v/>
      </c>
      <c r="J19" s="275"/>
      <c r="K19" s="276"/>
      <c r="L19" s="277" t="str">
        <f>IF(C25="○","×",IF(C25="×","○",IF(C25="","","△")))</f>
        <v/>
      </c>
      <c r="M19" s="275"/>
      <c r="N19" s="276"/>
      <c r="O19" s="277" t="str">
        <f>IF(C27="○","×",IF(C27="×","○",IF(C27="","","△")))</f>
        <v/>
      </c>
      <c r="P19" s="275"/>
      <c r="Q19" s="276"/>
      <c r="R19" s="271" t="str">
        <f>IF(COUNTIF(C19:Q19,"")=15,"",COUNTIF(C19:Q19,"○"))</f>
        <v/>
      </c>
      <c r="S19" s="271" t="str">
        <f>IF(COUNTIF(C19:Q19,"")=15,"",COUNTIF(C19:Q19,"×"))</f>
        <v/>
      </c>
      <c r="T19" s="271" t="str">
        <f>IF(COUNTIF(C19:Q19,"")=15,"",COUNTIF(C19:Q19,"△"))</f>
        <v/>
      </c>
      <c r="U19" s="271" t="str">
        <f>IF(COUNTIF(C19:Q19,"")=15,"",IF(C20="",0,C20)+IF(F20="",0,F20)+IF(I20="",0,I20)+IF(L20="",0,L20)+IF(O20="",0,O20))</f>
        <v/>
      </c>
      <c r="V19" s="271" t="str">
        <f>IF(COUNTIF(C19:Q19,"")=15,"",IF(E20="",0,E20)+IF(H20="",0,H20)+IF(K20="",0,K20)+IF(N20="",0,N20)+IF(Q20="",0,Q20))</f>
        <v/>
      </c>
      <c r="W19" s="271" t="str">
        <f>IF(COUNTIF(C19:Q19,"")=15,"",R19*3+T19)</f>
        <v/>
      </c>
      <c r="X19" s="271" t="str">
        <f>IF(COUNTIF(C19:Q19,"")=15,"",U19-V19)</f>
        <v/>
      </c>
      <c r="Y19" s="279" t="str">
        <f>IF(COUNTIF(C19:Q19,"")=15,"",RANK(AA19,$AA$19:$AA$28,0))</f>
        <v/>
      </c>
      <c r="Z19" s="280"/>
      <c r="AA19" s="273" t="str">
        <f>IF(COUNTIF(C19:Q19,"")=15,"",IF(X19="",0,W19*10000)+X19*500+U19*10)</f>
        <v/>
      </c>
    </row>
    <row r="20" spans="2:28" ht="20.100000000000001" customHeight="1">
      <c r="B20" s="274"/>
      <c r="C20" s="293"/>
      <c r="D20" s="293"/>
      <c r="E20" s="294"/>
      <c r="F20" s="38" t="str">
        <f>IF(E22="","",E22)</f>
        <v/>
      </c>
      <c r="G20" s="39" t="s">
        <v>14</v>
      </c>
      <c r="H20" s="38" t="str">
        <f>IF(C22="","",C22)</f>
        <v/>
      </c>
      <c r="I20" s="40" t="str">
        <f>IF(E24="","",E24)</f>
        <v/>
      </c>
      <c r="J20" s="39" t="s">
        <v>14</v>
      </c>
      <c r="K20" s="41" t="str">
        <f>IF(C24="","",C24)</f>
        <v/>
      </c>
      <c r="L20" s="38" t="str">
        <f>IF(E26="","",E26)</f>
        <v/>
      </c>
      <c r="M20" s="39" t="s">
        <v>14</v>
      </c>
      <c r="N20" s="41" t="str">
        <f>IF(C26="","",C26)</f>
        <v/>
      </c>
      <c r="O20" s="38" t="str">
        <f>IF(E28="","",E28)</f>
        <v/>
      </c>
      <c r="P20" s="39" t="s">
        <v>14</v>
      </c>
      <c r="Q20" s="41" t="str">
        <f>IF(C28="","",C28)</f>
        <v/>
      </c>
      <c r="R20" s="272"/>
      <c r="S20" s="272"/>
      <c r="T20" s="272"/>
      <c r="U20" s="272"/>
      <c r="V20" s="272"/>
      <c r="W20" s="272"/>
      <c r="X20" s="272"/>
      <c r="Y20" s="281"/>
      <c r="Z20" s="282"/>
      <c r="AA20" s="273"/>
    </row>
    <row r="21" spans="2:28" ht="20.100000000000001" customHeight="1">
      <c r="B21" s="274" t="str">
        <f>予選ブロック!C7</f>
        <v>FC　YSA</v>
      </c>
      <c r="C21" s="275" t="str">
        <f>IF(C22&gt;E22,"○",IF(C22&lt;E22,"×",IF(C22="","","△")))</f>
        <v/>
      </c>
      <c r="D21" s="275"/>
      <c r="E21" s="278"/>
      <c r="F21" s="285"/>
      <c r="G21" s="286"/>
      <c r="H21" s="287"/>
      <c r="I21" s="277" t="str">
        <f>IF(F23="○","×",IF(F23="×","○",IF(F23="","","△")))</f>
        <v/>
      </c>
      <c r="J21" s="275"/>
      <c r="K21" s="276"/>
      <c r="L21" s="277" t="str">
        <f>IF(F25="○","×",IF(F25="×","○",IF(F25="","","△")))</f>
        <v/>
      </c>
      <c r="M21" s="275"/>
      <c r="N21" s="276"/>
      <c r="O21" s="277" t="str">
        <f>IF(F27="○","×",IF(F27="×","○",IF(F27="","","△")))</f>
        <v/>
      </c>
      <c r="P21" s="275"/>
      <c r="Q21" s="276"/>
      <c r="R21" s="271" t="str">
        <f>IF(COUNTIF(C21:Q21,"")=15,"",COUNTIF(C21:Q21,"○"))</f>
        <v/>
      </c>
      <c r="S21" s="271" t="str">
        <f>IF(COUNTIF(C21:Q21,"")=15,"",COUNTIF(C21:Q21,"×"))</f>
        <v/>
      </c>
      <c r="T21" s="271" t="str">
        <f>IF(COUNTIF(C21:Q21,"")=15,"",COUNTIF(C21:Q21,"△"))</f>
        <v/>
      </c>
      <c r="U21" s="271" t="str">
        <f>IF(COUNTIF(C21:Q21,"")=15,"",IF(C22="",0,C22)+IF(F22="",0,F22)+IF(I22="",0,I22)+IF(L22="",0,L22)+IF(O22="",0,O22))</f>
        <v/>
      </c>
      <c r="V21" s="271" t="str">
        <f>IF(COUNTIF(C21:Q21,"")=15,"",IF(E22="",0,E22)+IF(H22="",0,H22)+IF(K22="",0,K22)+IF(N22="",0,N22)+IF(Q22="",0,Q22))</f>
        <v/>
      </c>
      <c r="W21" s="271" t="str">
        <f>IF(COUNTIF(C21:Q21,"")=15,"",R21*3+T21)</f>
        <v/>
      </c>
      <c r="X21" s="271" t="str">
        <f>IF(COUNTIF(C21:Q21,"")=15,"",U21-V21)</f>
        <v/>
      </c>
      <c r="Y21" s="279" t="str">
        <f>IF(COUNTIF(C21:Q21,"")=15,"",RANK(AA21,$AA$19:$AA$28,0))</f>
        <v/>
      </c>
      <c r="Z21" s="280"/>
      <c r="AA21" s="273" t="str">
        <f>IF(COUNTIF(C21:Q21,"")=15,"",IF(X21="",0,W21*10000)+X21*500+U21*10)</f>
        <v/>
      </c>
    </row>
    <row r="22" spans="2:28" ht="20.100000000000001" customHeight="1">
      <c r="B22" s="274"/>
      <c r="C22" s="38"/>
      <c r="D22" s="39" t="s">
        <v>14</v>
      </c>
      <c r="E22" s="41"/>
      <c r="F22" s="288"/>
      <c r="G22" s="289"/>
      <c r="H22" s="290"/>
      <c r="I22" s="38" t="str">
        <f>IF(H24="","",H24)</f>
        <v/>
      </c>
      <c r="J22" s="39" t="s">
        <v>14</v>
      </c>
      <c r="K22" s="41" t="str">
        <f>IF(F24="","",F24)</f>
        <v/>
      </c>
      <c r="L22" s="38" t="str">
        <f>IF(H26="","",H26)</f>
        <v/>
      </c>
      <c r="M22" s="39" t="s">
        <v>14</v>
      </c>
      <c r="N22" s="41" t="str">
        <f>IF(F26="","",F26)</f>
        <v/>
      </c>
      <c r="O22" s="38" t="str">
        <f>IF(H28="","",H28)</f>
        <v/>
      </c>
      <c r="P22" s="39" t="s">
        <v>14</v>
      </c>
      <c r="Q22" s="41" t="str">
        <f>IF(F28="","",F28)</f>
        <v/>
      </c>
      <c r="R22" s="272"/>
      <c r="S22" s="272"/>
      <c r="T22" s="272"/>
      <c r="U22" s="272"/>
      <c r="V22" s="272"/>
      <c r="W22" s="272"/>
      <c r="X22" s="272"/>
      <c r="Y22" s="281"/>
      <c r="Z22" s="282"/>
      <c r="AA22" s="273"/>
    </row>
    <row r="23" spans="2:28" ht="20.100000000000001" customHeight="1">
      <c r="B23" s="274" t="str">
        <f>予選ブロック!C9</f>
        <v>六ッ川SC</v>
      </c>
      <c r="C23" s="275" t="str">
        <f>IF(C24&gt;E24,"○",IF(C24&lt;E24,"×",IF(C24="","","△")))</f>
        <v/>
      </c>
      <c r="D23" s="275"/>
      <c r="E23" s="276"/>
      <c r="F23" s="277" t="str">
        <f>IF(F24&gt;H24,"○",IF(F24&lt;H24,"×",IF(F24="","","△")))</f>
        <v/>
      </c>
      <c r="G23" s="275"/>
      <c r="H23" s="278"/>
      <c r="I23" s="285"/>
      <c r="J23" s="286"/>
      <c r="K23" s="287"/>
      <c r="L23" s="277" t="str">
        <f>IF(I25="○","×",IF(I25="×","○",IF(I25="","","△")))</f>
        <v/>
      </c>
      <c r="M23" s="275"/>
      <c r="N23" s="276"/>
      <c r="O23" s="277" t="str">
        <f>IF(I27="○","×",IF(I27="×","○",IF(I27="","","△")))</f>
        <v/>
      </c>
      <c r="P23" s="275"/>
      <c r="Q23" s="276"/>
      <c r="R23" s="271" t="str">
        <f>IF(COUNTIF(C23:Q23,"")=15,"",COUNTIF(C23:Q23,"○"))</f>
        <v/>
      </c>
      <c r="S23" s="271" t="str">
        <f>IF(COUNTIF(C23:Q23,"")=15,"",COUNTIF(C23:Q23,"×"))</f>
        <v/>
      </c>
      <c r="T23" s="271" t="str">
        <f>IF(COUNTIF(C23:Q23,"")=15,"",COUNTIF(C23:Q23,"△"))</f>
        <v/>
      </c>
      <c r="U23" s="271" t="str">
        <f>IF(COUNTIF(C23:Q23,"")=15,"",IF(C24="",0,C24)+IF(F24="",0,F24)+IF(I24="",0,I24)+IF(L24="",0,L24)+IF(O24="",0,O24))</f>
        <v/>
      </c>
      <c r="V23" s="271" t="str">
        <f>IF(COUNTIF(C23:Q23,"")=15,"",IF(E24="",0,E24)+IF(H24="",0,H24)+IF(K24="",0,K24)+IF(N24="",0,N24)+IF(Q24="",0,Q24))</f>
        <v/>
      </c>
      <c r="W23" s="271" t="str">
        <f>IF(COUNTIF(C23:Q23,"")=15,"",R23*3+T23)</f>
        <v/>
      </c>
      <c r="X23" s="271" t="str">
        <f>IF(COUNTIF(C23:Q23,"")=15,"",U23-V23)</f>
        <v/>
      </c>
      <c r="Y23" s="279" t="str">
        <f>IF(COUNTIF(C23:Q23,"")=15,"",RANK(AA23,$AA$19:$AA$28,0))</f>
        <v/>
      </c>
      <c r="Z23" s="280"/>
      <c r="AA23" s="273" t="str">
        <f>IF(COUNTIF(C23:Q23,"")=15,"",IF(X23="",0,W23*10000)+X23*500+U23*10)</f>
        <v/>
      </c>
    </row>
    <row r="24" spans="2:28" ht="20.100000000000001" customHeight="1">
      <c r="B24" s="274"/>
      <c r="C24" s="38"/>
      <c r="D24" s="39" t="s">
        <v>14</v>
      </c>
      <c r="E24" s="41"/>
      <c r="F24" s="38"/>
      <c r="G24" s="39" t="s">
        <v>14</v>
      </c>
      <c r="H24" s="41"/>
      <c r="I24" s="288"/>
      <c r="J24" s="289"/>
      <c r="K24" s="290"/>
      <c r="L24" s="38" t="str">
        <f>IF(K26="","",K26)</f>
        <v/>
      </c>
      <c r="M24" s="39" t="s">
        <v>14</v>
      </c>
      <c r="N24" s="41" t="str">
        <f>IF(I26="","",I26)</f>
        <v/>
      </c>
      <c r="O24" s="38" t="str">
        <f>IF(K28="","",K28)</f>
        <v/>
      </c>
      <c r="P24" s="39" t="s">
        <v>14</v>
      </c>
      <c r="Q24" s="41" t="str">
        <f>IF(I28="","",I28)</f>
        <v/>
      </c>
      <c r="R24" s="272"/>
      <c r="S24" s="272"/>
      <c r="T24" s="272"/>
      <c r="U24" s="272"/>
      <c r="V24" s="272"/>
      <c r="W24" s="272"/>
      <c r="X24" s="272"/>
      <c r="Y24" s="281"/>
      <c r="Z24" s="282"/>
      <c r="AA24" s="273"/>
    </row>
    <row r="25" spans="2:28" ht="20.100000000000001" customHeight="1">
      <c r="B25" s="274" t="str">
        <f>予選ブロック!C11</f>
        <v>よりともSC</v>
      </c>
      <c r="C25" s="275" t="str">
        <f>IF(C26&gt;E26,"○",IF(C26&lt;E26,"×",IF(C26="","","△")))</f>
        <v/>
      </c>
      <c r="D25" s="275"/>
      <c r="E25" s="276"/>
      <c r="F25" s="277" t="str">
        <f>IF(F26&gt;H26,"○",IF(F26&lt;H26,"×",IF(F26="","","△")))</f>
        <v/>
      </c>
      <c r="G25" s="275"/>
      <c r="H25" s="276"/>
      <c r="I25" s="277" t="str">
        <f>IF(I26&gt;K26,"○",IF(I26&lt;K26,"×",IF(I26="","","△")))</f>
        <v/>
      </c>
      <c r="J25" s="275"/>
      <c r="K25" s="278"/>
      <c r="L25" s="285"/>
      <c r="M25" s="286"/>
      <c r="N25" s="287"/>
      <c r="O25" s="277" t="str">
        <f>IF(L27="○","×",IF(L27="×","○",IF(L27="","","△")))</f>
        <v/>
      </c>
      <c r="P25" s="275"/>
      <c r="Q25" s="276"/>
      <c r="R25" s="271" t="str">
        <f>IF(COUNTIF(C25:Q25,"")=15,"",COUNTIF(C25:Q25,"○"))</f>
        <v/>
      </c>
      <c r="S25" s="271" t="str">
        <f>IF(COUNTIF(C25:Q25,"")=15,"",COUNTIF(C25:Q25,"×"))</f>
        <v/>
      </c>
      <c r="T25" s="271" t="str">
        <f>IF(COUNTIF(C25:Q25,"")=15,"",COUNTIF(C25:Q25,"△"))</f>
        <v/>
      </c>
      <c r="U25" s="271" t="str">
        <f>IF(COUNTIF(C25:Q25,"")=15,"",IF(C26="",0,C26)+IF(F26="",0,F26)+IF(I26="",0,I26)+IF(L26="",0,L26)+IF(O26="",0,O26))</f>
        <v/>
      </c>
      <c r="V25" s="271" t="str">
        <f>IF(COUNTIF(C25:Q25,"")=15,"",IF(E26="",0,E26)+IF(H26="",0,H26)+IF(K26="",0,K26)+IF(N26="",0,N26)+IF(Q26="",0,Q26))</f>
        <v/>
      </c>
      <c r="W25" s="271" t="str">
        <f>IF(COUNTIF(C25:Q25,"")=15,"",R25*3+T25)</f>
        <v/>
      </c>
      <c r="X25" s="271" t="str">
        <f>IF(COUNTIF(C25:Q25,"")=15,"",U25-V25)</f>
        <v/>
      </c>
      <c r="Y25" s="279" t="str">
        <f>IF(COUNTIF(C25:Q25,"")=15,"",RANK(AA25,$AA$19:$AA$28,0))</f>
        <v/>
      </c>
      <c r="Z25" s="280"/>
      <c r="AA25" s="273" t="str">
        <f>IF(COUNTIF(C25:Q25,"")=15,"",IF(X25="",0,W25*10000)+X25*500+U25*10)</f>
        <v/>
      </c>
    </row>
    <row r="26" spans="2:28" ht="20.100000000000001" customHeight="1">
      <c r="B26" s="274"/>
      <c r="C26" s="38"/>
      <c r="D26" s="39" t="s">
        <v>14</v>
      </c>
      <c r="E26" s="41"/>
      <c r="F26" s="38"/>
      <c r="G26" s="39" t="s">
        <v>14</v>
      </c>
      <c r="H26" s="41"/>
      <c r="I26" s="38"/>
      <c r="J26" s="39" t="s">
        <v>14</v>
      </c>
      <c r="K26" s="41"/>
      <c r="L26" s="288"/>
      <c r="M26" s="289"/>
      <c r="N26" s="290"/>
      <c r="O26" s="38" t="str">
        <f>IF(N28="","",N28)</f>
        <v/>
      </c>
      <c r="P26" s="39" t="s">
        <v>14</v>
      </c>
      <c r="Q26" s="41" t="str">
        <f>IF(L28="","",L28)</f>
        <v/>
      </c>
      <c r="R26" s="272"/>
      <c r="S26" s="272"/>
      <c r="T26" s="272"/>
      <c r="U26" s="272"/>
      <c r="V26" s="272"/>
      <c r="W26" s="272"/>
      <c r="X26" s="272"/>
      <c r="Y26" s="281"/>
      <c r="Z26" s="282"/>
      <c r="AA26" s="273"/>
    </row>
    <row r="27" spans="2:28" ht="20.100000000000001" customHeight="1">
      <c r="B27" s="274" t="str">
        <f>予選ブロック!C13</f>
        <v>FC本郷</v>
      </c>
      <c r="C27" s="275" t="str">
        <f>IF(C28&gt;E28,"○",IF(C28&lt;E28,"×",IF(C28="","","△")))</f>
        <v/>
      </c>
      <c r="D27" s="275"/>
      <c r="E27" s="276"/>
      <c r="F27" s="277" t="str">
        <f>IF(F28&gt;H28,"○",IF(F28&lt;H28,"×",IF(F28="","","△")))</f>
        <v/>
      </c>
      <c r="G27" s="275"/>
      <c r="H27" s="276"/>
      <c r="I27" s="277" t="str">
        <f>IF(I28&gt;K28,"○",IF(I28&lt;K28,"×",IF(I28="","","△")))</f>
        <v/>
      </c>
      <c r="J27" s="275"/>
      <c r="K27" s="276"/>
      <c r="L27" s="277" t="str">
        <f>IF(L28&gt;N28,"○",IF(L28&lt;N28,"×",IF(L28="","","△")))</f>
        <v/>
      </c>
      <c r="M27" s="275"/>
      <c r="N27" s="278"/>
      <c r="O27" s="285"/>
      <c r="P27" s="286"/>
      <c r="Q27" s="287"/>
      <c r="R27" s="271" t="str">
        <f>IF(COUNTIF(C27:Q27,"")=15,"",COUNTIF(C27:Q27,"○"))</f>
        <v/>
      </c>
      <c r="S27" s="271" t="str">
        <f>IF(COUNTIF(C27:Q27,"")=15,"",COUNTIF(C27:Q27,"×"))</f>
        <v/>
      </c>
      <c r="T27" s="271" t="str">
        <f>IF(COUNTIF(C27:Q27,"")=15,"",COUNTIF(C27:Q27,"△"))</f>
        <v/>
      </c>
      <c r="U27" s="271" t="str">
        <f>IF(COUNTIF(C27:Q27,"")=15,"",IF(C28="",0,C28)+IF(F28="",0,F28)+IF(I28="",0,I28)+IF(L28="",0,L28)+IF(O28="",0,O28))</f>
        <v/>
      </c>
      <c r="V27" s="271" t="str">
        <f>IF(COUNTIF(C27:Q27,"")=15,"",IF(E28="",0,E28)+IF(H28="",0,H28)+IF(K28="",0,K28)+IF(N28="",0,N28)+IF(Q28="",0,Q28))</f>
        <v/>
      </c>
      <c r="W27" s="271" t="str">
        <f>IF(COUNTIF(C27:Q27,"")=15,"",R27*3+T27)</f>
        <v/>
      </c>
      <c r="X27" s="271" t="str">
        <f>IF(COUNTIF(C27:Q27,"")=15,"",U27-V27)</f>
        <v/>
      </c>
      <c r="Y27" s="279" t="str">
        <f>IF(COUNTIF(C27:Q27,"")=15,"",RANK(AA27,$AA$19:$AA$28,0))</f>
        <v/>
      </c>
      <c r="Z27" s="280"/>
      <c r="AA27" s="273" t="str">
        <f>IF(COUNTIF(C27:Q27,"")=15,"",IF(X27="",0,W27*10000)+X27*500+U27*10)</f>
        <v/>
      </c>
    </row>
    <row r="28" spans="2:28" ht="20.100000000000001" customHeight="1">
      <c r="B28" s="274"/>
      <c r="C28" s="38"/>
      <c r="D28" s="39" t="s">
        <v>14</v>
      </c>
      <c r="E28" s="41"/>
      <c r="F28" s="38"/>
      <c r="G28" s="39" t="s">
        <v>14</v>
      </c>
      <c r="H28" s="41"/>
      <c r="I28" s="38"/>
      <c r="J28" s="39" t="s">
        <v>14</v>
      </c>
      <c r="K28" s="41"/>
      <c r="L28" s="38"/>
      <c r="M28" s="39" t="s">
        <v>14</v>
      </c>
      <c r="N28" s="41"/>
      <c r="O28" s="288"/>
      <c r="P28" s="289"/>
      <c r="Q28" s="290"/>
      <c r="R28" s="272"/>
      <c r="S28" s="272"/>
      <c r="T28" s="272"/>
      <c r="U28" s="272"/>
      <c r="V28" s="272"/>
      <c r="W28" s="272"/>
      <c r="X28" s="272"/>
      <c r="Y28" s="281"/>
      <c r="Z28" s="282"/>
      <c r="AA28" s="273"/>
    </row>
    <row r="29" spans="2:28" ht="20.100000000000001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</sheetData>
  <mergeCells count="168">
    <mergeCell ref="B2:Z2"/>
    <mergeCell ref="C5:E5"/>
    <mergeCell ref="F5:H5"/>
    <mergeCell ref="I5:K5"/>
    <mergeCell ref="L5:N5"/>
    <mergeCell ref="O5:Q5"/>
    <mergeCell ref="Y5:Z5"/>
    <mergeCell ref="B3:Z3"/>
    <mergeCell ref="B4:Q4"/>
    <mergeCell ref="R4:Z4"/>
    <mergeCell ref="B6:B7"/>
    <mergeCell ref="C6:E7"/>
    <mergeCell ref="F6:H6"/>
    <mergeCell ref="I6:K6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Y6:Z7"/>
    <mergeCell ref="AA6:AA7"/>
    <mergeCell ref="B8:B9"/>
    <mergeCell ref="C8:E8"/>
    <mergeCell ref="F8:H9"/>
    <mergeCell ref="I8:K8"/>
    <mergeCell ref="L8:N8"/>
    <mergeCell ref="O8:Q8"/>
    <mergeCell ref="R8:R9"/>
    <mergeCell ref="R10:R11"/>
    <mergeCell ref="S8:S9"/>
    <mergeCell ref="T8:T9"/>
    <mergeCell ref="U8:U9"/>
    <mergeCell ref="V8:V9"/>
    <mergeCell ref="W8:W9"/>
    <mergeCell ref="T10:T11"/>
    <mergeCell ref="B10:B11"/>
    <mergeCell ref="C10:E10"/>
    <mergeCell ref="F10:H10"/>
    <mergeCell ref="I10:K11"/>
    <mergeCell ref="L10:N10"/>
    <mergeCell ref="O10:Q10"/>
    <mergeCell ref="U12:U13"/>
    <mergeCell ref="V12:V13"/>
    <mergeCell ref="W12:W13"/>
    <mergeCell ref="Y10:Z11"/>
    <mergeCell ref="Y8:Z9"/>
    <mergeCell ref="AA8:AA9"/>
    <mergeCell ref="X8:X9"/>
    <mergeCell ref="U10:U11"/>
    <mergeCell ref="V10:V11"/>
    <mergeCell ref="W10:W11"/>
    <mergeCell ref="X10:X11"/>
    <mergeCell ref="S10:S11"/>
    <mergeCell ref="AA12:AA13"/>
    <mergeCell ref="AA10:AA11"/>
    <mergeCell ref="B12:B13"/>
    <mergeCell ref="C12:E12"/>
    <mergeCell ref="F12:H12"/>
    <mergeCell ref="I12:K12"/>
    <mergeCell ref="L12:N13"/>
    <mergeCell ref="O12:Q12"/>
    <mergeCell ref="R12:R13"/>
    <mergeCell ref="S12:S13"/>
    <mergeCell ref="X12:X13"/>
    <mergeCell ref="Y12:Z13"/>
    <mergeCell ref="T12:T13"/>
    <mergeCell ref="V14:V15"/>
    <mergeCell ref="W14:W15"/>
    <mergeCell ref="S14:S15"/>
    <mergeCell ref="T14:T15"/>
    <mergeCell ref="X14:X15"/>
    <mergeCell ref="B14:B15"/>
    <mergeCell ref="C14:E14"/>
    <mergeCell ref="F14:H14"/>
    <mergeCell ref="I14:K14"/>
    <mergeCell ref="L14:N14"/>
    <mergeCell ref="O14:Q15"/>
    <mergeCell ref="Y14:Z15"/>
    <mergeCell ref="AA14:AA15"/>
    <mergeCell ref="R14:R15"/>
    <mergeCell ref="U14:U15"/>
    <mergeCell ref="C18:E18"/>
    <mergeCell ref="F18:H18"/>
    <mergeCell ref="I18:K18"/>
    <mergeCell ref="L18:N18"/>
    <mergeCell ref="O18:Q18"/>
    <mergeCell ref="Y18:Z18"/>
    <mergeCell ref="B19:B20"/>
    <mergeCell ref="C19:E20"/>
    <mergeCell ref="F19:H19"/>
    <mergeCell ref="I19:K19"/>
    <mergeCell ref="L19:N19"/>
    <mergeCell ref="O19:Q19"/>
    <mergeCell ref="R19:R20"/>
    <mergeCell ref="S19:S20"/>
    <mergeCell ref="T19:T20"/>
    <mergeCell ref="U19:U20"/>
    <mergeCell ref="V19:V20"/>
    <mergeCell ref="W19:W20"/>
    <mergeCell ref="X19:X20"/>
    <mergeCell ref="Y19:Z20"/>
    <mergeCell ref="AA19:AA20"/>
    <mergeCell ref="B21:B22"/>
    <mergeCell ref="C21:E21"/>
    <mergeCell ref="F21:H22"/>
    <mergeCell ref="I21:K21"/>
    <mergeCell ref="L21:N21"/>
    <mergeCell ref="O21:Q21"/>
    <mergeCell ref="R21:R22"/>
    <mergeCell ref="S23:S24"/>
    <mergeCell ref="S21:S22"/>
    <mergeCell ref="T21:T22"/>
    <mergeCell ref="U21:U22"/>
    <mergeCell ref="V21:V22"/>
    <mergeCell ref="V23:V24"/>
    <mergeCell ref="B23:B24"/>
    <mergeCell ref="C23:E23"/>
    <mergeCell ref="F23:H23"/>
    <mergeCell ref="I23:K24"/>
    <mergeCell ref="L23:N23"/>
    <mergeCell ref="O23:Q23"/>
    <mergeCell ref="X23:X24"/>
    <mergeCell ref="Y23:Z24"/>
    <mergeCell ref="Y21:Z22"/>
    <mergeCell ref="AA21:AA22"/>
    <mergeCell ref="W21:W22"/>
    <mergeCell ref="X21:X22"/>
    <mergeCell ref="AA23:AA24"/>
    <mergeCell ref="B25:B26"/>
    <mergeCell ref="C25:E25"/>
    <mergeCell ref="F25:H25"/>
    <mergeCell ref="I25:K25"/>
    <mergeCell ref="L25:N26"/>
    <mergeCell ref="O25:Q25"/>
    <mergeCell ref="W25:W26"/>
    <mergeCell ref="R25:R26"/>
    <mergeCell ref="T23:T24"/>
    <mergeCell ref="U23:U24"/>
    <mergeCell ref="T25:T26"/>
    <mergeCell ref="R27:R28"/>
    <mergeCell ref="S27:S28"/>
    <mergeCell ref="T27:T28"/>
    <mergeCell ref="W23:W24"/>
    <mergeCell ref="R23:R24"/>
    <mergeCell ref="V27:V28"/>
    <mergeCell ref="Y25:Z26"/>
    <mergeCell ref="AA25:AA26"/>
    <mergeCell ref="B17:Q17"/>
    <mergeCell ref="R17:Z17"/>
    <mergeCell ref="X27:X28"/>
    <mergeCell ref="Y27:Z28"/>
    <mergeCell ref="O27:Q28"/>
    <mergeCell ref="U25:U26"/>
    <mergeCell ref="V25:V26"/>
    <mergeCell ref="W27:W28"/>
    <mergeCell ref="X25:X26"/>
    <mergeCell ref="S25:S26"/>
    <mergeCell ref="AA27:AA28"/>
    <mergeCell ref="B27:B28"/>
    <mergeCell ref="C27:E27"/>
    <mergeCell ref="F27:H27"/>
    <mergeCell ref="I27:K27"/>
    <mergeCell ref="L27:N27"/>
    <mergeCell ref="U27:U28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予選ブロック!D46</f>
        <v>関東学院大学Ｂピッチ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予選ブロック!D45</f>
        <v>８月１９日（土）・８月２０日（日）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73</v>
      </c>
      <c r="C4" s="299" t="str">
        <f>IF($B5="","",$B5)</f>
        <v>日限山FC</v>
      </c>
      <c r="D4" s="296"/>
      <c r="E4" s="298"/>
      <c r="F4" s="299" t="str">
        <f>IF($B7="","",$B7)</f>
        <v>FC　YSA</v>
      </c>
      <c r="G4" s="296"/>
      <c r="H4" s="298"/>
      <c r="I4" s="299" t="str">
        <f>IF($B9="","",$B9)</f>
        <v>横浜GSFC</v>
      </c>
      <c r="J4" s="296"/>
      <c r="K4" s="298"/>
      <c r="L4" s="299" t="str">
        <f>IF($B11="","",$B11)</f>
        <v>みずきSC</v>
      </c>
      <c r="M4" s="296"/>
      <c r="N4" s="298"/>
      <c r="O4" s="299" t="str">
        <f>IF($B13="","",$B13)</f>
        <v>磯子フレンズSC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予選ブロック!D35</f>
        <v>日限山FC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予選ブロック!D37</f>
        <v>FC　YSA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予選ブロック!D39</f>
        <v>横浜GSFC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予選ブロック!D41</f>
        <v>みずきSC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予選ブロック!D43</f>
        <v>磯子フレンズSC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5.2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関東学院大学Ｂピッチ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８月１９日（土）・８月２０日（日）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74</v>
      </c>
      <c r="C17" s="295" t="str">
        <f>IF($B18="","",$B18)</f>
        <v>野庭KC</v>
      </c>
      <c r="D17" s="296"/>
      <c r="E17" s="297"/>
      <c r="F17" s="296" t="str">
        <f>IF($B20="","",$B20)</f>
        <v>桜ヶ丘FC</v>
      </c>
      <c r="G17" s="296"/>
      <c r="H17" s="298"/>
      <c r="I17" s="299" t="str">
        <f>IF($B22="","",$B22)</f>
        <v>FC南台</v>
      </c>
      <c r="J17" s="296"/>
      <c r="K17" s="298"/>
      <c r="L17" s="299" t="str">
        <f>IF($B24="","",$B24)</f>
        <v>NPO　YSCC</v>
      </c>
      <c r="M17" s="296"/>
      <c r="N17" s="298"/>
      <c r="O17" s="299" t="str">
        <f>IF($B26="","",$B26)</f>
        <v>南毛利FC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予選ブロック!E35</f>
        <v>野庭KC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予選ブロック!E37</f>
        <v>桜ヶ丘FC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予選ブロック!E39</f>
        <v>FC南台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予選ブロック!E41</f>
        <v>NPO　YSCC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予選ブロック!E43</f>
        <v>南毛利FC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231"/>
      <c r="X28" s="231"/>
      <c r="Y28" s="199"/>
      <c r="Z28" s="199"/>
      <c r="AA28" s="198"/>
    </row>
  </sheetData>
  <mergeCells count="167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21"/>
  <sheetViews>
    <sheetView zoomScaleNormal="100" workbookViewId="0">
      <selection activeCell="A2" sqref="A2"/>
    </sheetView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'Ｕ－１２　Ｃ・Ｄブロック星取表'!B2:Z2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12" customHeight="1">
      <c r="B4" s="48"/>
      <c r="C4" s="48"/>
      <c r="E4" s="49"/>
      <c r="F4" s="48"/>
      <c r="G4" s="48"/>
      <c r="H4" s="48"/>
      <c r="I4" s="48"/>
      <c r="J4" s="48"/>
      <c r="K4" s="48"/>
      <c r="L4" s="48"/>
    </row>
    <row r="5" spans="2:14" ht="20.100000000000001" customHeight="1">
      <c r="B5" s="304" t="s">
        <v>247</v>
      </c>
      <c r="C5" s="304"/>
      <c r="D5" s="304"/>
      <c r="E5" s="304"/>
      <c r="F5" s="304"/>
      <c r="G5" s="304"/>
      <c r="H5" s="304"/>
      <c r="I5" s="304"/>
      <c r="J5" s="50"/>
      <c r="K5" s="50"/>
      <c r="L5" s="50"/>
    </row>
    <row r="6" spans="2:14" ht="20.100000000000001" customHeight="1">
      <c r="B6" s="48"/>
      <c r="C6" s="51" t="s">
        <v>34</v>
      </c>
      <c r="D6" s="305" t="s">
        <v>248</v>
      </c>
      <c r="E6" s="305"/>
      <c r="F6" s="305"/>
      <c r="G6" s="305"/>
      <c r="H6" s="305"/>
      <c r="I6" s="52" t="s">
        <v>35</v>
      </c>
      <c r="J6" s="306"/>
      <c r="K6" s="306"/>
      <c r="L6" s="306"/>
      <c r="M6" s="51"/>
      <c r="N6" s="51"/>
    </row>
    <row r="7" spans="2:14" s="53" customFormat="1" ht="21.75" customHeight="1" thickBot="1">
      <c r="C7" s="307" t="s">
        <v>108</v>
      </c>
      <c r="D7" s="307"/>
      <c r="E7" s="307"/>
      <c r="F7" s="307"/>
      <c r="G7" s="307"/>
      <c r="H7" s="307"/>
      <c r="I7" s="307"/>
      <c r="J7" s="307"/>
      <c r="K7" s="308" t="s">
        <v>80</v>
      </c>
      <c r="L7" s="309"/>
    </row>
    <row r="8" spans="2:14" s="57" customFormat="1" ht="21.95" customHeight="1" thickBot="1">
      <c r="B8" s="105" t="s">
        <v>234</v>
      </c>
      <c r="C8" s="106" t="s">
        <v>38</v>
      </c>
      <c r="D8" s="310" t="s">
        <v>39</v>
      </c>
      <c r="E8" s="310"/>
      <c r="F8" s="310"/>
      <c r="G8" s="310"/>
      <c r="H8" s="310"/>
      <c r="I8" s="107" t="s">
        <v>40</v>
      </c>
      <c r="J8" s="106" t="s">
        <v>41</v>
      </c>
      <c r="K8" s="107" t="s">
        <v>41</v>
      </c>
      <c r="L8" s="108" t="s">
        <v>42</v>
      </c>
      <c r="M8" s="56"/>
    </row>
    <row r="9" spans="2:14" s="57" customFormat="1" ht="30" customHeight="1">
      <c r="B9" s="117" t="s">
        <v>43</v>
      </c>
      <c r="C9" s="141">
        <v>0.375</v>
      </c>
      <c r="D9" s="132" t="str">
        <f>'Ｕ－１２　Ｃ・Ｄブロック星取表'!B5</f>
        <v>日限山FC</v>
      </c>
      <c r="E9" s="142"/>
      <c r="F9" s="142" t="s">
        <v>44</v>
      </c>
      <c r="G9" s="142"/>
      <c r="H9" s="131" t="str">
        <f>'Ｕ－１２　Ｃ・Ｄブロック星取表'!B7</f>
        <v>FC　YSA</v>
      </c>
      <c r="I9" s="85" t="str">
        <f>D10</f>
        <v>横浜GSFC</v>
      </c>
      <c r="J9" s="88" t="str">
        <f>H10</f>
        <v>みずきSC</v>
      </c>
      <c r="K9" s="85" t="str">
        <f>D11</f>
        <v>磯子フレンズSC</v>
      </c>
      <c r="L9" s="89" t="s">
        <v>45</v>
      </c>
      <c r="M9" s="62"/>
    </row>
    <row r="10" spans="2:14" s="57" customFormat="1" ht="30" customHeight="1">
      <c r="B10" s="111" t="s">
        <v>46</v>
      </c>
      <c r="C10" s="63">
        <v>0.40972222222222227</v>
      </c>
      <c r="D10" s="143" t="str">
        <f>'Ｕ－１２　Ｃ・Ｄブロック星取表'!B9</f>
        <v>横浜GSFC</v>
      </c>
      <c r="E10" s="144"/>
      <c r="F10" s="144" t="s">
        <v>47</v>
      </c>
      <c r="G10" s="145"/>
      <c r="H10" s="146" t="str">
        <f>'Ｕ－１２　Ｃ・Ｄブロック星取表'!B11</f>
        <v>みずきSC</v>
      </c>
      <c r="I10" s="90" t="str">
        <f>D11</f>
        <v>磯子フレンズSC</v>
      </c>
      <c r="J10" s="94" t="str">
        <f>D9</f>
        <v>日限山FC</v>
      </c>
      <c r="K10" s="90" t="str">
        <f>H9</f>
        <v>FC　YSA</v>
      </c>
      <c r="L10" s="95" t="s">
        <v>45</v>
      </c>
      <c r="M10" s="62"/>
    </row>
    <row r="11" spans="2:14" s="57" customFormat="1" ht="30" customHeight="1">
      <c r="B11" s="111" t="s">
        <v>48</v>
      </c>
      <c r="C11" s="58">
        <v>0.44444444444444442</v>
      </c>
      <c r="D11" s="67" t="str">
        <f>'Ｕ－１２　Ｃ・Ｄブロック星取表'!B13</f>
        <v>磯子フレンズSC</v>
      </c>
      <c r="E11" s="144"/>
      <c r="F11" s="144" t="s">
        <v>47</v>
      </c>
      <c r="G11" s="145"/>
      <c r="H11" s="146" t="str">
        <f>D9</f>
        <v>日限山FC</v>
      </c>
      <c r="I11" s="90" t="str">
        <f>D12</f>
        <v>FC　YSA</v>
      </c>
      <c r="J11" s="94" t="str">
        <f>H12</f>
        <v>横浜GSFC</v>
      </c>
      <c r="K11" s="90" t="str">
        <f>D13</f>
        <v>みずきSC</v>
      </c>
      <c r="L11" s="95" t="s">
        <v>45</v>
      </c>
      <c r="M11" s="62"/>
    </row>
    <row r="12" spans="2:14" s="57" customFormat="1" ht="30" customHeight="1">
      <c r="B12" s="113" t="s">
        <v>49</v>
      </c>
      <c r="C12" s="63">
        <v>0.47916666666666669</v>
      </c>
      <c r="D12" s="143" t="str">
        <f>H9</f>
        <v>FC　YSA</v>
      </c>
      <c r="E12" s="144"/>
      <c r="F12" s="144" t="s">
        <v>50</v>
      </c>
      <c r="G12" s="144"/>
      <c r="H12" s="147" t="str">
        <f>D10</f>
        <v>横浜GSFC</v>
      </c>
      <c r="I12" s="90" t="str">
        <f>D13</f>
        <v>みずきSC</v>
      </c>
      <c r="J12" s="94" t="str">
        <f>H13</f>
        <v>磯子フレンズSC</v>
      </c>
      <c r="K12" s="90" t="str">
        <f>D9</f>
        <v>日限山FC</v>
      </c>
      <c r="L12" s="95" t="s">
        <v>45</v>
      </c>
      <c r="M12" s="62"/>
    </row>
    <row r="13" spans="2:14" s="57" customFormat="1" ht="30" customHeight="1" thickBot="1">
      <c r="B13" s="160" t="s">
        <v>51</v>
      </c>
      <c r="C13" s="171">
        <v>0.51388888888888895</v>
      </c>
      <c r="D13" s="180" t="str">
        <f>H10</f>
        <v>みずきSC</v>
      </c>
      <c r="E13" s="181"/>
      <c r="F13" s="181" t="s">
        <v>50</v>
      </c>
      <c r="G13" s="181"/>
      <c r="H13" s="179" t="str">
        <f>D11</f>
        <v>磯子フレンズSC</v>
      </c>
      <c r="I13" s="162" t="str">
        <f>D9</f>
        <v>日限山FC</v>
      </c>
      <c r="J13" s="165" t="str">
        <f>D12</f>
        <v>FC　YSA</v>
      </c>
      <c r="K13" s="162" t="str">
        <f>H12</f>
        <v>横浜GSFC</v>
      </c>
      <c r="L13" s="166" t="s">
        <v>45</v>
      </c>
      <c r="M13" s="62"/>
    </row>
    <row r="14" spans="2:14" s="57" customFormat="1" ht="30" customHeight="1" thickTop="1">
      <c r="B14" s="109" t="s">
        <v>109</v>
      </c>
      <c r="C14" s="58">
        <v>0.54861111111111105</v>
      </c>
      <c r="D14" s="132" t="str">
        <f>'Ｕ－１２　Ｃ・Ｄブロック星取表'!B26</f>
        <v>南毛利FC</v>
      </c>
      <c r="E14" s="148"/>
      <c r="F14" s="148" t="s">
        <v>47</v>
      </c>
      <c r="G14" s="148"/>
      <c r="H14" s="149" t="str">
        <f>'Ｕ－１２　Ｃ・Ｄブロック星取表'!B24</f>
        <v>NPO　YSCC</v>
      </c>
      <c r="I14" s="85" t="str">
        <f>D15</f>
        <v>FC南台</v>
      </c>
      <c r="J14" s="88" t="str">
        <f>H15</f>
        <v>桜ヶ丘FC</v>
      </c>
      <c r="K14" s="85" t="str">
        <f>D16</f>
        <v>野庭KC</v>
      </c>
      <c r="L14" s="89" t="s">
        <v>45</v>
      </c>
      <c r="M14" s="62"/>
    </row>
    <row r="15" spans="2:14" s="57" customFormat="1" ht="30" customHeight="1">
      <c r="B15" s="111" t="s">
        <v>110</v>
      </c>
      <c r="C15" s="58">
        <v>0.58333333333333337</v>
      </c>
      <c r="D15" s="143" t="str">
        <f>'Ｕ－１２　Ｃ・Ｄブロック星取表'!B22</f>
        <v>FC南台</v>
      </c>
      <c r="E15" s="144"/>
      <c r="F15" s="144" t="s">
        <v>47</v>
      </c>
      <c r="G15" s="144"/>
      <c r="H15" s="147" t="str">
        <f>'Ｕ－１２　Ｃ・Ｄブロック星取表'!B20</f>
        <v>桜ヶ丘FC</v>
      </c>
      <c r="I15" s="90" t="str">
        <f>D16</f>
        <v>野庭KC</v>
      </c>
      <c r="J15" s="94" t="str">
        <f>D14</f>
        <v>南毛利FC</v>
      </c>
      <c r="K15" s="90" t="str">
        <f>H14</f>
        <v>NPO　YSCC</v>
      </c>
      <c r="L15" s="95" t="s">
        <v>45</v>
      </c>
      <c r="M15" s="62"/>
    </row>
    <row r="16" spans="2:14" s="53" customFormat="1" ht="30" customHeight="1">
      <c r="B16" s="111" t="s">
        <v>111</v>
      </c>
      <c r="C16" s="63">
        <v>0.61805555555555558</v>
      </c>
      <c r="D16" s="132" t="str">
        <f>'Ｕ－１２　Ｃ・Ｄブロック星取表'!B18</f>
        <v>野庭KC</v>
      </c>
      <c r="E16" s="142"/>
      <c r="F16" s="142" t="s">
        <v>47</v>
      </c>
      <c r="G16" s="142"/>
      <c r="H16" s="131" t="str">
        <f>D14</f>
        <v>南毛利FC</v>
      </c>
      <c r="I16" s="85" t="str">
        <f>D17</f>
        <v>NPO　YSCC</v>
      </c>
      <c r="J16" s="88" t="str">
        <f>H17</f>
        <v>FC南台</v>
      </c>
      <c r="K16" s="85" t="str">
        <f>D18</f>
        <v>桜ヶ丘FC</v>
      </c>
      <c r="L16" s="89" t="s">
        <v>45</v>
      </c>
      <c r="M16" s="62"/>
    </row>
    <row r="17" spans="2:26" s="53" customFormat="1" ht="30" customHeight="1">
      <c r="B17" s="113" t="s">
        <v>112</v>
      </c>
      <c r="C17" s="58">
        <v>0.65277777777777779</v>
      </c>
      <c r="D17" s="143" t="str">
        <f>H14</f>
        <v>NPO　YSCC</v>
      </c>
      <c r="E17" s="144"/>
      <c r="F17" s="144" t="s">
        <v>50</v>
      </c>
      <c r="G17" s="144"/>
      <c r="H17" s="147" t="str">
        <f>D15</f>
        <v>FC南台</v>
      </c>
      <c r="I17" s="90" t="str">
        <f>D18</f>
        <v>桜ヶ丘FC</v>
      </c>
      <c r="J17" s="94" t="str">
        <f>H18</f>
        <v>野庭KC</v>
      </c>
      <c r="K17" s="90" t="str">
        <f>D14</f>
        <v>南毛利FC</v>
      </c>
      <c r="L17" s="95" t="s">
        <v>45</v>
      </c>
      <c r="M17" s="62"/>
    </row>
    <row r="18" spans="2:26" s="53" customFormat="1" ht="30" customHeight="1" thickBot="1">
      <c r="B18" s="123" t="s">
        <v>113</v>
      </c>
      <c r="C18" s="69">
        <v>0.6875</v>
      </c>
      <c r="D18" s="150" t="str">
        <f>H15</f>
        <v>桜ヶ丘FC</v>
      </c>
      <c r="E18" s="151"/>
      <c r="F18" s="151" t="s">
        <v>50</v>
      </c>
      <c r="G18" s="151"/>
      <c r="H18" s="152" t="str">
        <f>D16</f>
        <v>野庭KC</v>
      </c>
      <c r="I18" s="100" t="str">
        <f>D14</f>
        <v>南毛利FC</v>
      </c>
      <c r="J18" s="103" t="str">
        <f>D17</f>
        <v>NPO　YSCC</v>
      </c>
      <c r="K18" s="100" t="str">
        <f>H17</f>
        <v>FC南台</v>
      </c>
      <c r="L18" s="104" t="s">
        <v>45</v>
      </c>
      <c r="M18" s="62"/>
    </row>
    <row r="19" spans="2:26" s="53" customFormat="1" ht="20.100000000000001" customHeight="1"/>
    <row r="20" spans="2:26" ht="20.100000000000001" customHeight="1">
      <c r="B20" s="304" t="s">
        <v>249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</row>
    <row r="21" spans="2:26" ht="20.100000000000001" customHeight="1">
      <c r="B21" s="48"/>
      <c r="C21" s="51" t="s">
        <v>34</v>
      </c>
      <c r="D21" s="305" t="str">
        <f>D6</f>
        <v>①～⑤日限山ＦＣ、⑥～⑩野庭ＫＣ</v>
      </c>
      <c r="E21" s="305"/>
      <c r="F21" s="305"/>
      <c r="G21" s="305"/>
      <c r="H21" s="305"/>
      <c r="I21" s="52" t="s">
        <v>35</v>
      </c>
      <c r="J21" s="306"/>
      <c r="K21" s="306"/>
      <c r="L21" s="306"/>
      <c r="M21" s="51"/>
      <c r="N21" s="51"/>
    </row>
    <row r="22" spans="2:26" s="53" customFormat="1" ht="21.75" customHeight="1" thickBot="1">
      <c r="C22" s="307" t="str">
        <f>C7</f>
        <v>会場設営（7:00集合）：①②試合チーム、後片付け：⑨⑩試合チーム</v>
      </c>
      <c r="D22" s="307"/>
      <c r="E22" s="307"/>
      <c r="F22" s="307"/>
      <c r="G22" s="307"/>
      <c r="H22" s="307"/>
      <c r="I22" s="307"/>
      <c r="J22" s="307"/>
      <c r="K22" s="308" t="s">
        <v>80</v>
      </c>
      <c r="L22" s="309"/>
    </row>
    <row r="23" spans="2:26" ht="21.95" customHeight="1" thickBot="1">
      <c r="B23" s="105" t="s">
        <v>234</v>
      </c>
      <c r="C23" s="106" t="s">
        <v>38</v>
      </c>
      <c r="D23" s="310" t="s">
        <v>39</v>
      </c>
      <c r="E23" s="310"/>
      <c r="F23" s="310"/>
      <c r="G23" s="310"/>
      <c r="H23" s="310"/>
      <c r="I23" s="107" t="s">
        <v>40</v>
      </c>
      <c r="J23" s="106" t="s">
        <v>41</v>
      </c>
      <c r="K23" s="107" t="s">
        <v>41</v>
      </c>
      <c r="L23" s="108" t="s">
        <v>42</v>
      </c>
    </row>
    <row r="24" spans="2:26" ht="30" customHeight="1">
      <c r="B24" s="117" t="s">
        <v>43</v>
      </c>
      <c r="C24" s="141">
        <v>0.375</v>
      </c>
      <c r="D24" s="70" t="str">
        <f>H10</f>
        <v>みずきSC</v>
      </c>
      <c r="E24" s="153"/>
      <c r="F24" s="153" t="s">
        <v>50</v>
      </c>
      <c r="G24" s="153"/>
      <c r="H24" s="72" t="str">
        <f>D9</f>
        <v>日限山FC</v>
      </c>
      <c r="I24" s="59" t="str">
        <f>D25</f>
        <v>横浜GSFC</v>
      </c>
      <c r="J24" s="60" t="str">
        <f>H25</f>
        <v>磯子フレンズSC</v>
      </c>
      <c r="K24" s="59" t="str">
        <f>D26</f>
        <v>FC　YSA</v>
      </c>
      <c r="L24" s="66" t="s">
        <v>45</v>
      </c>
    </row>
    <row r="25" spans="2:26" ht="30" customHeight="1">
      <c r="B25" s="111" t="s">
        <v>46</v>
      </c>
      <c r="C25" s="63">
        <v>0.40972222222222227</v>
      </c>
      <c r="D25" s="67" t="str">
        <f>D10</f>
        <v>横浜GSFC</v>
      </c>
      <c r="E25" s="154"/>
      <c r="F25" s="154" t="s">
        <v>14</v>
      </c>
      <c r="G25" s="155"/>
      <c r="H25" s="76" t="str">
        <f>D11</f>
        <v>磯子フレンズSC</v>
      </c>
      <c r="I25" s="64" t="str">
        <f>D26</f>
        <v>FC　YSA</v>
      </c>
      <c r="J25" s="65" t="str">
        <f>D24</f>
        <v>みずきSC</v>
      </c>
      <c r="K25" s="64" t="str">
        <f>H24</f>
        <v>日限山FC</v>
      </c>
      <c r="L25" s="66" t="s">
        <v>45</v>
      </c>
    </row>
    <row r="26" spans="2:26" ht="30" customHeight="1">
      <c r="B26" s="111" t="s">
        <v>48</v>
      </c>
      <c r="C26" s="58">
        <v>0.44444444444444442</v>
      </c>
      <c r="D26" s="73" t="str">
        <f>H9</f>
        <v>FC　YSA</v>
      </c>
      <c r="E26" s="154"/>
      <c r="F26" s="154" t="s">
        <v>14</v>
      </c>
      <c r="G26" s="155"/>
      <c r="H26" s="76" t="str">
        <f>D24</f>
        <v>みずきSC</v>
      </c>
      <c r="I26" s="64" t="str">
        <f>D27</f>
        <v>日限山FC</v>
      </c>
      <c r="J26" s="65" t="str">
        <f>H27</f>
        <v>横浜GSFC</v>
      </c>
      <c r="K26" s="64" t="str">
        <f>D28</f>
        <v>磯子フレンズSC</v>
      </c>
      <c r="L26" s="66" t="s">
        <v>45</v>
      </c>
    </row>
    <row r="27" spans="2:26" ht="30" customHeight="1">
      <c r="B27" s="113" t="s">
        <v>49</v>
      </c>
      <c r="C27" s="63">
        <v>0.47916666666666669</v>
      </c>
      <c r="D27" s="73" t="str">
        <f>H24</f>
        <v>日限山FC</v>
      </c>
      <c r="E27" s="154"/>
      <c r="F27" s="154" t="s">
        <v>14</v>
      </c>
      <c r="G27" s="154"/>
      <c r="H27" s="68" t="str">
        <f>D25</f>
        <v>横浜GSFC</v>
      </c>
      <c r="I27" s="64" t="str">
        <f>D28</f>
        <v>磯子フレンズSC</v>
      </c>
      <c r="J27" s="65" t="str">
        <f>H28</f>
        <v>FC　YSA</v>
      </c>
      <c r="K27" s="64" t="str">
        <f>D24</f>
        <v>みずきSC</v>
      </c>
      <c r="L27" s="66" t="s">
        <v>45</v>
      </c>
    </row>
    <row r="28" spans="2:26" ht="30" customHeight="1" thickBot="1">
      <c r="B28" s="160" t="s">
        <v>51</v>
      </c>
      <c r="C28" s="171">
        <v>0.51388888888888895</v>
      </c>
      <c r="D28" s="167" t="str">
        <f>H25</f>
        <v>磯子フレンズSC</v>
      </c>
      <c r="E28" s="182"/>
      <c r="F28" s="182" t="s">
        <v>50</v>
      </c>
      <c r="G28" s="182"/>
      <c r="H28" s="169" t="str">
        <f>D26</f>
        <v>FC　YSA</v>
      </c>
      <c r="I28" s="203" t="str">
        <f>D24</f>
        <v>みずきSC</v>
      </c>
      <c r="J28" s="204" t="str">
        <f>D27</f>
        <v>日限山FC</v>
      </c>
      <c r="K28" s="203" t="str">
        <f>H27</f>
        <v>横浜GSFC</v>
      </c>
      <c r="L28" s="205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Top="1">
      <c r="B29" s="170" t="s">
        <v>109</v>
      </c>
      <c r="C29" s="58">
        <v>0.54861111111111105</v>
      </c>
      <c r="D29" s="218" t="str">
        <f>H15</f>
        <v>桜ヶ丘FC</v>
      </c>
      <c r="E29" s="219"/>
      <c r="F29" s="219" t="s">
        <v>50</v>
      </c>
      <c r="G29" s="219"/>
      <c r="H29" s="220" t="str">
        <f>D14</f>
        <v>南毛利FC</v>
      </c>
      <c r="I29" s="210" t="str">
        <f>D30</f>
        <v>FC南台</v>
      </c>
      <c r="J29" s="211" t="str">
        <f>H30</f>
        <v>野庭KC</v>
      </c>
      <c r="K29" s="210" t="str">
        <f>D31</f>
        <v>NPO　YSCC</v>
      </c>
      <c r="L29" s="212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>
      <c r="B30" s="113" t="s">
        <v>110</v>
      </c>
      <c r="C30" s="58">
        <v>0.58333333333333337</v>
      </c>
      <c r="D30" s="73" t="str">
        <f>D15</f>
        <v>FC南台</v>
      </c>
      <c r="E30" s="154"/>
      <c r="F30" s="154" t="s">
        <v>14</v>
      </c>
      <c r="G30" s="155"/>
      <c r="H30" s="76" t="str">
        <f>D16</f>
        <v>野庭KC</v>
      </c>
      <c r="I30" s="200" t="str">
        <f>D31</f>
        <v>NPO　YSCC</v>
      </c>
      <c r="J30" s="201" t="str">
        <f>D29</f>
        <v>桜ヶ丘FC</v>
      </c>
      <c r="K30" s="200" t="str">
        <f>H29</f>
        <v>南毛利FC</v>
      </c>
      <c r="L30" s="20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111</v>
      </c>
      <c r="C31" s="63">
        <v>0.61805555555555558</v>
      </c>
      <c r="D31" s="73" t="str">
        <f>H14</f>
        <v>NPO　YSCC</v>
      </c>
      <c r="E31" s="154"/>
      <c r="F31" s="154" t="s">
        <v>14</v>
      </c>
      <c r="G31" s="155"/>
      <c r="H31" s="76" t="str">
        <f>D29</f>
        <v>桜ヶ丘FC</v>
      </c>
      <c r="I31" s="210" t="str">
        <f>D32</f>
        <v>南毛利FC</v>
      </c>
      <c r="J31" s="211" t="str">
        <f>H32</f>
        <v>FC南台</v>
      </c>
      <c r="K31" s="210" t="str">
        <f>D33</f>
        <v>野庭KC</v>
      </c>
      <c r="L31" s="21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112</v>
      </c>
      <c r="C32" s="58">
        <v>0.65277777777777779</v>
      </c>
      <c r="D32" s="73" t="str">
        <f>H29</f>
        <v>南毛利FC</v>
      </c>
      <c r="E32" s="154"/>
      <c r="F32" s="154" t="s">
        <v>14</v>
      </c>
      <c r="G32" s="154"/>
      <c r="H32" s="77" t="str">
        <f>D30</f>
        <v>FC南台</v>
      </c>
      <c r="I32" s="200" t="str">
        <f>D33</f>
        <v>野庭KC</v>
      </c>
      <c r="J32" s="201" t="str">
        <f>H33</f>
        <v>NPO　YSCC</v>
      </c>
      <c r="K32" s="200" t="str">
        <f>D29</f>
        <v>桜ヶ丘FC</v>
      </c>
      <c r="L32" s="20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 thickBot="1">
      <c r="B33" s="123" t="s">
        <v>113</v>
      </c>
      <c r="C33" s="69">
        <v>0.6875</v>
      </c>
      <c r="D33" s="81" t="str">
        <f>H30</f>
        <v>野庭KC</v>
      </c>
      <c r="E33" s="156"/>
      <c r="F33" s="156" t="s">
        <v>58</v>
      </c>
      <c r="G33" s="156"/>
      <c r="H33" s="83" t="str">
        <f>D31</f>
        <v>NPO　YSCC</v>
      </c>
      <c r="I33" s="213" t="str">
        <f>D29</f>
        <v>桜ヶ丘FC</v>
      </c>
      <c r="J33" s="214" t="str">
        <f>D32</f>
        <v>南毛利FC</v>
      </c>
      <c r="K33" s="213" t="str">
        <f>H32</f>
        <v>FC南台</v>
      </c>
      <c r="L33" s="215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24" customHeight="1">
      <c r="B34" s="194"/>
      <c r="C34" s="216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2:26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2:26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2:26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2:26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2:26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spans="2:26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2:26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2:26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2:26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2:26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2:26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pans="2:26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2:26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spans="2:26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spans="2:26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</row>
    <row r="52" spans="2:26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spans="2:26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</row>
    <row r="54" spans="2:26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2:26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</row>
    <row r="56" spans="2:26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spans="2:26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</row>
    <row r="58" spans="2:26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spans="2:26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</row>
    <row r="60" spans="2:26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spans="2:26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spans="2:26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spans="2:26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</row>
    <row r="64" spans="2:26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spans="2:26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</row>
    <row r="66" spans="2:26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spans="2:26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spans="2:26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2:26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</row>
    <row r="70" spans="2:26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spans="2:26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spans="2:26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spans="2:26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</row>
    <row r="74" spans="2:26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spans="2:26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spans="2:26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spans="2:26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</row>
    <row r="78" spans="2:26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spans="2:26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80" spans="2:26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spans="2:26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</row>
    <row r="82" spans="2:26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spans="2:26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</row>
    <row r="84" spans="2:26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spans="2:26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spans="2:26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spans="2:26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</row>
    <row r="88" spans="2:26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2:26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spans="2:26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spans="2:26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spans="2:26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2:26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spans="2:26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2:26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spans="2:26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2:26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spans="2:26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2:26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spans="2:26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2:26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spans="2:26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spans="2:26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spans="2:26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spans="2:26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spans="2:26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spans="2:26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spans="2:26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spans="2:26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spans="2:26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spans="2:26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spans="2:26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spans="2:26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spans="2:26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spans="2:26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spans="2:26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spans="2:26"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spans="2:26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spans="2:26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spans="2:26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spans="2:26"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spans="2:26"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spans="2:26"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spans="2:26"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spans="2:26"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spans="2:26"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spans="2:26"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spans="2:26"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spans="2:26"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spans="2:26"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spans="2:26"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spans="2:26"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spans="2:26"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spans="2:26"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spans="2:26"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spans="2:26"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spans="2:26"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spans="2:26"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spans="2:26"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spans="2:26"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spans="2:26"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spans="2:26"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spans="2:26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spans="2:26"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spans="2:26"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spans="2:26"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</row>
    <row r="147" spans="2:26"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</row>
    <row r="148" spans="2:26"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</row>
    <row r="149" spans="2:26"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</row>
    <row r="150" spans="2:26"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</row>
    <row r="151" spans="2:26"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</row>
    <row r="152" spans="2:26"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</row>
    <row r="153" spans="2:26"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</row>
    <row r="154" spans="2:26"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</row>
    <row r="155" spans="2:26"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</row>
    <row r="156" spans="2:26"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</row>
    <row r="157" spans="2:26"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</row>
    <row r="158" spans="2:26"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</row>
    <row r="159" spans="2:26"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</row>
    <row r="160" spans="2:26"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spans="2:26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</row>
    <row r="162" spans="2:26"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</row>
    <row r="163" spans="2:26"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</row>
    <row r="164" spans="2:26"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</row>
    <row r="165" spans="2:26"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</row>
    <row r="166" spans="2:26"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</row>
    <row r="167" spans="2:26"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</row>
    <row r="168" spans="2:26"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</row>
    <row r="169" spans="2:26"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</row>
    <row r="170" spans="2:26"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</row>
    <row r="171" spans="2:26"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</row>
    <row r="172" spans="2:26"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</row>
    <row r="173" spans="2:26"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</row>
    <row r="174" spans="2:26"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</row>
    <row r="175" spans="2:26"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</row>
    <row r="176" spans="2:26"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</row>
    <row r="177" spans="2:26"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</row>
    <row r="178" spans="2:26"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</row>
    <row r="179" spans="2:26"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</row>
    <row r="180" spans="2:26"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</row>
    <row r="181" spans="2:26"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</row>
    <row r="182" spans="2:26"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</row>
    <row r="183" spans="2:26"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</row>
    <row r="184" spans="2:26"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</row>
    <row r="185" spans="2:26"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</row>
    <row r="186" spans="2:26"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</row>
    <row r="187" spans="2:26"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</row>
    <row r="188" spans="2:26"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</row>
    <row r="189" spans="2:26"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spans="2:26"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spans="2:26"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</row>
    <row r="192" spans="2:26"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</row>
    <row r="193" spans="2:26"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</row>
    <row r="194" spans="2:26"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</row>
    <row r="195" spans="2:26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</row>
    <row r="196" spans="2:26"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</row>
    <row r="197" spans="2:26"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</row>
    <row r="198" spans="2:26"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</row>
    <row r="199" spans="2:26"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</row>
    <row r="200" spans="2:26"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</row>
    <row r="201" spans="2:26"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</row>
    <row r="202" spans="2:26"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</row>
    <row r="203" spans="2:26"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</row>
    <row r="204" spans="2:26"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</row>
    <row r="205" spans="2:26"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</row>
    <row r="206" spans="2:26"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</row>
    <row r="207" spans="2:26"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</row>
    <row r="208" spans="2:26"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</row>
    <row r="209" spans="2:26"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</row>
    <row r="210" spans="2:26"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</row>
    <row r="211" spans="2:26"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</row>
    <row r="212" spans="2:26"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</row>
    <row r="213" spans="2:26"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spans="2:26"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</row>
    <row r="215" spans="2:26"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</row>
    <row r="216" spans="2:26"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</row>
    <row r="217" spans="2:26"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</row>
    <row r="218" spans="2:26"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</row>
    <row r="219" spans="2:26"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</row>
    <row r="220" spans="2:26"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</row>
    <row r="221" spans="2:26"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</row>
    <row r="222" spans="2:26"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</row>
    <row r="223" spans="2:26"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</row>
    <row r="224" spans="2:26"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</row>
    <row r="225" spans="2:26"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</row>
    <row r="226" spans="2:26"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</row>
    <row r="227" spans="2:26"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</row>
    <row r="228" spans="2:26"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</row>
    <row r="229" spans="2:26"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</row>
    <row r="230" spans="2:26"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</row>
    <row r="231" spans="2:26"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spans="2:26"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</row>
    <row r="233" spans="2:26"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</row>
    <row r="234" spans="2:26"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</row>
    <row r="235" spans="2:26"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</row>
    <row r="236" spans="2:26"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</row>
    <row r="237" spans="2:26"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spans="2:26"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</row>
    <row r="239" spans="2:26"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</row>
    <row r="240" spans="2:26"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</row>
    <row r="241" spans="2:26"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</row>
    <row r="242" spans="2:26"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</row>
    <row r="243" spans="2:26"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spans="2:26"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</row>
    <row r="245" spans="2:26"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</row>
    <row r="246" spans="2:26"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spans="2:26"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</row>
    <row r="248" spans="2:26"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</row>
    <row r="249" spans="2:26"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spans="2:26"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</row>
    <row r="251" spans="2:26"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</row>
    <row r="252" spans="2:26"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</row>
    <row r="253" spans="2:26"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</row>
    <row r="254" spans="2:26"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</row>
    <row r="255" spans="2:26"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spans="2:26"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</row>
    <row r="257" spans="2:26"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</row>
    <row r="258" spans="2:26"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</row>
    <row r="259" spans="2:26"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</row>
    <row r="260" spans="2:26"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</row>
    <row r="261" spans="2:26"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</row>
    <row r="262" spans="2:26"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</row>
    <row r="263" spans="2:26"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</row>
    <row r="264" spans="2:26"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</row>
    <row r="265" spans="2:26"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</row>
    <row r="266" spans="2:26"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</row>
    <row r="267" spans="2:26"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</row>
    <row r="268" spans="2:26"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</row>
    <row r="269" spans="2:26"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</row>
    <row r="270" spans="2:26"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</row>
    <row r="271" spans="2:26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</row>
    <row r="272" spans="2:26"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</row>
    <row r="273" spans="2:26"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</row>
    <row r="274" spans="2:26"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</row>
    <row r="275" spans="2:26"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</row>
    <row r="276" spans="2:26"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</row>
    <row r="277" spans="2:26"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</row>
    <row r="278" spans="2:26"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</row>
    <row r="279" spans="2:26"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spans="2:26"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</row>
    <row r="281" spans="2:26"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</row>
    <row r="282" spans="2:26"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</row>
    <row r="283" spans="2:26"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</row>
    <row r="284" spans="2:26"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</row>
    <row r="285" spans="2:26"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</row>
    <row r="286" spans="2:26"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</row>
    <row r="287" spans="2:26"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</row>
    <row r="288" spans="2:26"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</row>
    <row r="289" spans="2:26"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</row>
    <row r="290" spans="2:26"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</row>
    <row r="291" spans="2:26"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</row>
    <row r="292" spans="2:26"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</row>
    <row r="293" spans="2:26"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</row>
    <row r="294" spans="2:26"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</row>
    <row r="295" spans="2:26"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</row>
    <row r="296" spans="2:26"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</row>
    <row r="297" spans="2:26"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</row>
    <row r="298" spans="2:26"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</row>
    <row r="299" spans="2:26"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</row>
    <row r="300" spans="2:26"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</row>
    <row r="301" spans="2:26"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</row>
    <row r="302" spans="2:26"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</row>
    <row r="303" spans="2:26"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</row>
    <row r="304" spans="2:26"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</row>
    <row r="305" spans="2:26"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</row>
    <row r="306" spans="2:26"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</row>
    <row r="307" spans="2:26"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</row>
    <row r="308" spans="2:26"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</row>
    <row r="309" spans="2:26"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spans="2:26"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</row>
    <row r="311" spans="2:26"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</row>
    <row r="312" spans="2:26"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</row>
    <row r="313" spans="2:26"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</row>
    <row r="314" spans="2:26"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</row>
    <row r="315" spans="2:26"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</row>
    <row r="316" spans="2:26"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</row>
    <row r="317" spans="2:26"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</row>
    <row r="318" spans="2:26"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</row>
    <row r="319" spans="2:26"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</row>
    <row r="320" spans="2:26"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</row>
    <row r="321" spans="2:26"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</row>
    <row r="322" spans="2:26"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</row>
    <row r="323" spans="2:26"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</row>
    <row r="324" spans="2:26"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</row>
    <row r="325" spans="2:26"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</row>
    <row r="326" spans="2:26"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</row>
    <row r="327" spans="2:26"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</row>
    <row r="328" spans="2:26"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</row>
    <row r="329" spans="2:26"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</row>
    <row r="330" spans="2:26"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</row>
    <row r="331" spans="2:26"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</row>
    <row r="332" spans="2:26"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</row>
    <row r="333" spans="2:26"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</row>
    <row r="334" spans="2:26"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</row>
    <row r="335" spans="2:26"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</row>
    <row r="336" spans="2:26"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</row>
    <row r="337" spans="2:26"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</row>
    <row r="338" spans="2:26"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</row>
    <row r="339" spans="2:26"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</row>
    <row r="340" spans="2:26"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</row>
    <row r="341" spans="2:26"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</row>
    <row r="342" spans="2:26"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</row>
    <row r="343" spans="2:26"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</row>
    <row r="344" spans="2:26"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</row>
    <row r="345" spans="2:26"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</row>
    <row r="346" spans="2:26"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</row>
    <row r="347" spans="2:26"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</row>
    <row r="348" spans="2:26"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</row>
    <row r="349" spans="2:26"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</row>
    <row r="350" spans="2:26"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</row>
    <row r="351" spans="2:26"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</row>
    <row r="352" spans="2:26"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</row>
    <row r="353" spans="2:26"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</row>
    <row r="354" spans="2:26"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</row>
    <row r="355" spans="2:26"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</row>
    <row r="356" spans="2:26"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</row>
    <row r="357" spans="2:26"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</row>
    <row r="358" spans="2:26"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</row>
    <row r="359" spans="2:26"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</row>
    <row r="360" spans="2:26"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</row>
    <row r="361" spans="2:26"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</row>
    <row r="362" spans="2:26"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</row>
    <row r="363" spans="2:26"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</row>
    <row r="364" spans="2:26"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</row>
    <row r="365" spans="2:26"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</row>
    <row r="366" spans="2:26"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</row>
    <row r="367" spans="2:26"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</row>
    <row r="368" spans="2:26"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</row>
    <row r="369" spans="2:26"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</row>
    <row r="370" spans="2:26"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</row>
    <row r="371" spans="2:26"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</row>
    <row r="372" spans="2:26"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</row>
    <row r="373" spans="2:26"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</row>
    <row r="374" spans="2:26"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</row>
    <row r="375" spans="2:26"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</row>
    <row r="376" spans="2:26"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</row>
    <row r="377" spans="2:26"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</row>
    <row r="378" spans="2:26"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</row>
    <row r="379" spans="2:26"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</row>
    <row r="380" spans="2:26"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</row>
    <row r="381" spans="2:26"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</row>
    <row r="382" spans="2:26"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</row>
    <row r="383" spans="2:26"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</row>
    <row r="384" spans="2:26"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</row>
    <row r="385" spans="2:26"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</row>
    <row r="386" spans="2:26"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</row>
    <row r="387" spans="2:26"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</row>
    <row r="388" spans="2:26"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</row>
    <row r="389" spans="2:26"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</row>
    <row r="390" spans="2:26"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</row>
    <row r="391" spans="2:26"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</row>
    <row r="392" spans="2:26"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</row>
    <row r="393" spans="2:26"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</row>
    <row r="394" spans="2:26"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</row>
    <row r="395" spans="2:26"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</row>
    <row r="396" spans="2:26"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</row>
    <row r="397" spans="2:26"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</row>
    <row r="398" spans="2:26"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</row>
    <row r="399" spans="2:26"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</row>
    <row r="400" spans="2:26"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</row>
    <row r="401" spans="2:26"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</row>
    <row r="402" spans="2:26"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</row>
    <row r="403" spans="2:26"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</row>
    <row r="404" spans="2:26"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</row>
    <row r="405" spans="2:26"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</row>
    <row r="406" spans="2:26"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</row>
    <row r="407" spans="2:26"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</row>
    <row r="408" spans="2:26"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</row>
    <row r="409" spans="2:26"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</row>
    <row r="410" spans="2:26"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</row>
    <row r="411" spans="2:26"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</row>
    <row r="412" spans="2:26"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</row>
    <row r="413" spans="2:26"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</row>
    <row r="414" spans="2:26"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</row>
    <row r="415" spans="2:26"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</row>
    <row r="416" spans="2:26"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</row>
    <row r="417" spans="2:26"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</row>
    <row r="418" spans="2:26"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</row>
    <row r="419" spans="2:26"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</row>
    <row r="420" spans="2:26"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</row>
    <row r="421" spans="2:26"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</row>
    <row r="422" spans="2:26"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</row>
    <row r="423" spans="2:26"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</row>
    <row r="424" spans="2:26"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</row>
    <row r="425" spans="2:26"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</row>
    <row r="426" spans="2:26"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</row>
    <row r="427" spans="2:26"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</row>
    <row r="428" spans="2:26"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</row>
    <row r="429" spans="2:26"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</row>
    <row r="430" spans="2:26"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</row>
    <row r="431" spans="2:26"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</row>
    <row r="432" spans="2:26"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</row>
    <row r="433" spans="2:26"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</row>
    <row r="434" spans="2:26"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</row>
    <row r="435" spans="2:26"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</row>
    <row r="436" spans="2:26"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</row>
    <row r="437" spans="2:26"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</row>
    <row r="438" spans="2:26"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</row>
    <row r="439" spans="2:26"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</row>
    <row r="440" spans="2:26"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</row>
    <row r="441" spans="2:26"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</row>
    <row r="442" spans="2:26"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</row>
    <row r="443" spans="2:26"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</row>
    <row r="444" spans="2:26"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</row>
    <row r="445" spans="2:26"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</row>
    <row r="446" spans="2:26"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</row>
    <row r="447" spans="2:26"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</row>
    <row r="448" spans="2:26"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</row>
    <row r="449" spans="2:26"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</row>
    <row r="450" spans="2:26"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</row>
    <row r="451" spans="2:26"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</row>
    <row r="452" spans="2:26"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</row>
    <row r="453" spans="2:26">
      <c r="B453" s="194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</row>
    <row r="454" spans="2:26">
      <c r="B454" s="194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</row>
    <row r="455" spans="2:26">
      <c r="B455" s="194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</row>
    <row r="456" spans="2:26">
      <c r="B456" s="194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</row>
    <row r="457" spans="2:26"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</row>
    <row r="458" spans="2:26"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</row>
    <row r="459" spans="2:26">
      <c r="B459" s="194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</row>
    <row r="460" spans="2:26"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</row>
    <row r="461" spans="2:26"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</row>
    <row r="462" spans="2:26"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</row>
    <row r="463" spans="2:26"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</row>
    <row r="464" spans="2:26">
      <c r="B464" s="194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</row>
    <row r="465" spans="2:26">
      <c r="B465" s="194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</row>
    <row r="466" spans="2:26">
      <c r="B466" s="194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</row>
    <row r="467" spans="2:26">
      <c r="B467" s="194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</row>
    <row r="468" spans="2:26"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</row>
    <row r="469" spans="2:26">
      <c r="B469" s="194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</row>
    <row r="470" spans="2:26">
      <c r="B470" s="194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</row>
    <row r="471" spans="2:26">
      <c r="B471" s="194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</row>
    <row r="472" spans="2:26">
      <c r="B472" s="194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</row>
    <row r="473" spans="2:26">
      <c r="B473" s="194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</row>
    <row r="474" spans="2:26">
      <c r="B474" s="194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</row>
    <row r="475" spans="2:26">
      <c r="B475" s="194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</row>
    <row r="476" spans="2:26">
      <c r="B476" s="194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</row>
    <row r="477" spans="2:26">
      <c r="B477" s="194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</row>
    <row r="478" spans="2:26"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</row>
    <row r="479" spans="2:26">
      <c r="B479" s="194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</row>
    <row r="480" spans="2:26">
      <c r="B480" s="194"/>
      <c r="C480" s="194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</row>
    <row r="481" spans="2:26">
      <c r="B481" s="194"/>
      <c r="C481" s="194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</row>
    <row r="482" spans="2:26"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</row>
    <row r="483" spans="2:26">
      <c r="B483" s="194"/>
      <c r="C483" s="194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</row>
    <row r="484" spans="2:26"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</row>
    <row r="485" spans="2:26"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</row>
    <row r="486" spans="2:26"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</row>
    <row r="487" spans="2:26"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</row>
    <row r="488" spans="2:26"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</row>
    <row r="489" spans="2:26">
      <c r="B489" s="194"/>
      <c r="C489" s="194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</row>
    <row r="490" spans="2:26"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</row>
    <row r="491" spans="2:26"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</row>
    <row r="492" spans="2:26"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</row>
    <row r="493" spans="2:26"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</row>
    <row r="494" spans="2:26">
      <c r="B494" s="194"/>
      <c r="C494" s="194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</row>
    <row r="495" spans="2:26">
      <c r="B495" s="194"/>
      <c r="C495" s="194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</row>
    <row r="496" spans="2:26">
      <c r="B496" s="194"/>
      <c r="C496" s="194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</row>
    <row r="497" spans="2:26">
      <c r="B497" s="194"/>
      <c r="C497" s="194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</row>
    <row r="498" spans="2:26">
      <c r="B498" s="194"/>
      <c r="C498" s="194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</row>
    <row r="499" spans="2:26">
      <c r="B499" s="194"/>
      <c r="C499" s="194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</row>
    <row r="500" spans="2:26">
      <c r="B500" s="194"/>
      <c r="C500" s="194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</row>
    <row r="501" spans="2:26">
      <c r="B501" s="194"/>
      <c r="C501" s="194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</row>
    <row r="502" spans="2:26"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</row>
    <row r="503" spans="2:26">
      <c r="B503" s="194"/>
      <c r="C503" s="194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</row>
    <row r="504" spans="2:26"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</row>
    <row r="505" spans="2:26">
      <c r="B505" s="194"/>
      <c r="C505" s="194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</row>
    <row r="506" spans="2:26">
      <c r="B506" s="194"/>
      <c r="C506" s="194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</row>
    <row r="507" spans="2:26"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</row>
    <row r="508" spans="2:26">
      <c r="B508" s="194"/>
      <c r="C508" s="194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</row>
    <row r="509" spans="2:26">
      <c r="B509" s="194"/>
      <c r="C509" s="194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</row>
    <row r="510" spans="2:26">
      <c r="B510" s="194"/>
      <c r="C510" s="194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</row>
    <row r="511" spans="2:26">
      <c r="B511" s="194"/>
      <c r="C511" s="194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</row>
    <row r="512" spans="2:26">
      <c r="B512" s="194"/>
      <c r="C512" s="194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</row>
    <row r="513" spans="2:26">
      <c r="B513" s="194"/>
      <c r="C513" s="194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</row>
    <row r="514" spans="2:26">
      <c r="B514" s="194"/>
      <c r="C514" s="194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</row>
    <row r="515" spans="2:26">
      <c r="B515" s="194"/>
      <c r="C515" s="194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</row>
    <row r="516" spans="2:26"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</row>
    <row r="517" spans="2:26"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</row>
    <row r="518" spans="2:26"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</row>
    <row r="519" spans="2:26"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</row>
    <row r="520" spans="2:26"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</row>
    <row r="521" spans="2:26"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</row>
    <row r="522" spans="2:26"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</row>
    <row r="523" spans="2:26"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</row>
    <row r="524" spans="2:26"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</row>
    <row r="525" spans="2:26"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</row>
    <row r="526" spans="2:26"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</row>
    <row r="527" spans="2:26"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</row>
    <row r="528" spans="2:26"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</row>
    <row r="529" spans="2:26"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</row>
    <row r="530" spans="2:26"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</row>
    <row r="531" spans="2:26"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</row>
    <row r="532" spans="2:26"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</row>
    <row r="533" spans="2:26"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</row>
    <row r="534" spans="2:26"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</row>
    <row r="535" spans="2:26"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</row>
    <row r="536" spans="2:26"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</row>
    <row r="537" spans="2:26"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</row>
    <row r="538" spans="2:26"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</row>
    <row r="539" spans="2:26"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</row>
    <row r="540" spans="2:26"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</row>
    <row r="541" spans="2:26"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</row>
    <row r="542" spans="2:26"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</row>
    <row r="543" spans="2:26"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</row>
    <row r="544" spans="2:26"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</row>
    <row r="545" spans="2:26"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</row>
    <row r="546" spans="2:26"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</row>
    <row r="547" spans="2:26"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</row>
    <row r="548" spans="2:26"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</row>
    <row r="549" spans="2:26"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</row>
    <row r="550" spans="2:26"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</row>
    <row r="551" spans="2:26"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</row>
    <row r="552" spans="2:26"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</row>
    <row r="553" spans="2:26"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</row>
    <row r="554" spans="2:26"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</row>
    <row r="555" spans="2:26"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</row>
    <row r="556" spans="2:26"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</row>
    <row r="557" spans="2:26"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</row>
    <row r="558" spans="2:26"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</row>
    <row r="559" spans="2:26"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</row>
    <row r="560" spans="2:26"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</row>
    <row r="561" spans="2:26"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</row>
    <row r="562" spans="2:26"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</row>
    <row r="563" spans="2:26"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</row>
    <row r="564" spans="2:26"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</row>
    <row r="565" spans="2:26"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</row>
    <row r="566" spans="2:26"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</row>
    <row r="567" spans="2:26"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</row>
    <row r="568" spans="2:26"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</row>
    <row r="569" spans="2:26"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</row>
    <row r="570" spans="2:26"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</row>
    <row r="571" spans="2:26"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</row>
    <row r="572" spans="2:26"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</row>
    <row r="573" spans="2:26"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</row>
    <row r="574" spans="2:26"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</row>
    <row r="575" spans="2:26"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</row>
    <row r="576" spans="2:26"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</row>
    <row r="577" spans="2:26"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</row>
    <row r="578" spans="2:26"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</row>
    <row r="579" spans="2:26"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</row>
    <row r="580" spans="2:26"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</row>
    <row r="581" spans="2:26"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</row>
    <row r="582" spans="2:26"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</row>
    <row r="583" spans="2:26"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</row>
    <row r="584" spans="2:26"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</row>
    <row r="585" spans="2:26"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</row>
    <row r="586" spans="2:26"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</row>
    <row r="587" spans="2:26"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</row>
    <row r="588" spans="2:26"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</row>
    <row r="589" spans="2:26"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</row>
    <row r="590" spans="2:26"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</row>
    <row r="591" spans="2:26"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</row>
    <row r="592" spans="2:26"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</row>
    <row r="593" spans="2:26"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</row>
    <row r="594" spans="2:26"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</row>
    <row r="595" spans="2:26"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</row>
    <row r="596" spans="2:26"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</row>
    <row r="597" spans="2:26"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</row>
    <row r="598" spans="2:26"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</row>
    <row r="599" spans="2:26"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</row>
    <row r="600" spans="2:26"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</row>
    <row r="601" spans="2:26"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</row>
    <row r="602" spans="2:26"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</row>
    <row r="603" spans="2:26"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</row>
    <row r="604" spans="2:26"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</row>
    <row r="605" spans="2:26"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</row>
    <row r="606" spans="2:26"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</row>
    <row r="607" spans="2:26"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</row>
    <row r="608" spans="2:26"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</row>
    <row r="609" spans="2:26"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</row>
    <row r="610" spans="2:26"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</row>
    <row r="611" spans="2:26"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</row>
    <row r="612" spans="2:26"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</row>
    <row r="613" spans="2:26"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</row>
    <row r="614" spans="2:26"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</row>
    <row r="615" spans="2:26"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</row>
    <row r="616" spans="2:26"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</row>
    <row r="617" spans="2:26"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</row>
    <row r="618" spans="2:26"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</row>
    <row r="619" spans="2:26"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</row>
    <row r="620" spans="2:26"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</row>
    <row r="621" spans="2:26"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</row>
    <row r="622" spans="2:26"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</row>
    <row r="623" spans="2:26"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</row>
    <row r="624" spans="2:26"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</row>
    <row r="625" spans="2:26"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</row>
    <row r="626" spans="2:26"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</row>
    <row r="627" spans="2:26"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</row>
    <row r="628" spans="2:26"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</row>
    <row r="629" spans="2:26"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</row>
    <row r="630" spans="2:26"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</row>
    <row r="631" spans="2:26"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</row>
    <row r="632" spans="2:26"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</row>
    <row r="633" spans="2:26"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</row>
    <row r="634" spans="2:26"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</row>
    <row r="635" spans="2:26"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</row>
    <row r="636" spans="2:26"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</row>
    <row r="637" spans="2:26"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</row>
    <row r="638" spans="2:26"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</row>
    <row r="639" spans="2:26"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</row>
    <row r="640" spans="2:26"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</row>
    <row r="641" spans="2:26"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</row>
    <row r="642" spans="2:26"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</row>
    <row r="643" spans="2:26"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</row>
    <row r="644" spans="2:26"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</row>
    <row r="645" spans="2:26"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</row>
    <row r="646" spans="2:26"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</row>
    <row r="647" spans="2:26"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</row>
    <row r="648" spans="2:26"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</row>
    <row r="649" spans="2:26"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</row>
    <row r="650" spans="2:26"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</row>
    <row r="651" spans="2:26"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</row>
    <row r="652" spans="2:26"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</row>
    <row r="653" spans="2:26"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</row>
    <row r="654" spans="2:26"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</row>
    <row r="655" spans="2:26"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</row>
    <row r="656" spans="2:26"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</row>
    <row r="657" spans="2:26"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</row>
    <row r="658" spans="2:26"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</row>
    <row r="659" spans="2:26"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</row>
    <row r="660" spans="2:26"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</row>
    <row r="661" spans="2:26"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</row>
    <row r="662" spans="2:26"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</row>
    <row r="663" spans="2:26"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</row>
    <row r="664" spans="2:26"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</row>
    <row r="665" spans="2:26"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</row>
    <row r="666" spans="2:26"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</row>
    <row r="667" spans="2:26"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</row>
    <row r="668" spans="2:26"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</row>
    <row r="669" spans="2:26"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</row>
    <row r="670" spans="2:26"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</row>
    <row r="671" spans="2:26"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</row>
    <row r="672" spans="2:26"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</row>
    <row r="673" spans="2:26"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</row>
    <row r="674" spans="2:26"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</row>
    <row r="675" spans="2:26"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</row>
    <row r="676" spans="2:26"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</row>
    <row r="677" spans="2:26"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</row>
    <row r="678" spans="2:26"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</row>
    <row r="679" spans="2:26"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</row>
    <row r="680" spans="2:26"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</row>
    <row r="681" spans="2:26"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</row>
    <row r="682" spans="2:26"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</row>
    <row r="683" spans="2:26"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</row>
    <row r="684" spans="2:26"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</row>
    <row r="685" spans="2:26"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</row>
    <row r="686" spans="2:26"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</row>
    <row r="687" spans="2:26"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</row>
    <row r="688" spans="2:26"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</row>
    <row r="689" spans="2:26"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</row>
    <row r="690" spans="2:26"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</row>
    <row r="691" spans="2:26"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</row>
    <row r="692" spans="2:26"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</row>
    <row r="693" spans="2:26"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</row>
    <row r="694" spans="2:26"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</row>
    <row r="695" spans="2:26"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</row>
    <row r="696" spans="2:26"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</row>
    <row r="697" spans="2:26"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</row>
    <row r="698" spans="2:26"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</row>
    <row r="699" spans="2:26"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</row>
    <row r="700" spans="2:26"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</row>
    <row r="701" spans="2:26"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</row>
    <row r="702" spans="2:26"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</row>
    <row r="703" spans="2:26"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</row>
    <row r="704" spans="2:26"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</row>
    <row r="705" spans="2:26"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</row>
    <row r="706" spans="2:26"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</row>
    <row r="707" spans="2:26"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</row>
    <row r="708" spans="2:26"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</row>
    <row r="709" spans="2:26"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</row>
    <row r="710" spans="2:26"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</row>
    <row r="711" spans="2:26"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</row>
    <row r="712" spans="2:26"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</row>
    <row r="713" spans="2:26"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</row>
    <row r="714" spans="2:26"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</row>
    <row r="715" spans="2:26"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</row>
    <row r="716" spans="2:26"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</row>
    <row r="717" spans="2:26"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</row>
    <row r="718" spans="2:26"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</row>
    <row r="719" spans="2:26"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</row>
    <row r="720" spans="2:26"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</row>
    <row r="721" spans="2:26"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</row>
    <row r="722" spans="2:26"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</row>
    <row r="723" spans="2:26"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</row>
    <row r="724" spans="2:26"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</row>
    <row r="725" spans="2:26"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</row>
    <row r="726" spans="2:26"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</row>
    <row r="727" spans="2:26"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</row>
    <row r="728" spans="2:26"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</row>
    <row r="729" spans="2:26"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</row>
    <row r="730" spans="2:26"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</row>
    <row r="731" spans="2:26"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</row>
    <row r="732" spans="2:26"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</row>
    <row r="733" spans="2:26"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</row>
    <row r="734" spans="2:26"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</row>
    <row r="735" spans="2:26"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</row>
    <row r="736" spans="2:26"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</row>
    <row r="737" spans="2:26"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</row>
    <row r="738" spans="2:26"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</row>
    <row r="739" spans="2:26"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</row>
    <row r="740" spans="2:26"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</row>
    <row r="741" spans="2:26"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</row>
    <row r="742" spans="2:26"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</row>
    <row r="743" spans="2:26"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</row>
    <row r="744" spans="2:26"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</row>
    <row r="745" spans="2:26"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</row>
    <row r="746" spans="2:26"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</row>
    <row r="747" spans="2:26"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</row>
    <row r="748" spans="2:26"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</row>
    <row r="749" spans="2:26"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</row>
    <row r="750" spans="2:26"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</row>
    <row r="751" spans="2:26"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</row>
    <row r="752" spans="2:26"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</row>
    <row r="753" spans="2:26"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</row>
    <row r="754" spans="2:26"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</row>
    <row r="755" spans="2:26"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</row>
    <row r="756" spans="2:26"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</row>
    <row r="757" spans="2:26"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</row>
    <row r="758" spans="2:26"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</row>
    <row r="759" spans="2:26"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</row>
    <row r="760" spans="2:26"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</row>
    <row r="761" spans="2:26"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</row>
    <row r="762" spans="2:26"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</row>
    <row r="763" spans="2:26"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</row>
    <row r="764" spans="2:26"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</row>
    <row r="765" spans="2:26"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</row>
    <row r="766" spans="2:26"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</row>
    <row r="767" spans="2:26"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</row>
    <row r="768" spans="2:26"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</row>
    <row r="769" spans="2:26"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</row>
    <row r="770" spans="2:26"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</row>
    <row r="771" spans="2:26"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</row>
    <row r="772" spans="2:26"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</row>
    <row r="773" spans="2:26"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</row>
    <row r="774" spans="2:26"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</row>
    <row r="775" spans="2:26"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</row>
    <row r="776" spans="2:26"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</row>
    <row r="777" spans="2:26"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</row>
    <row r="778" spans="2:26"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</row>
    <row r="779" spans="2:26"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</row>
    <row r="780" spans="2:26"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</row>
    <row r="781" spans="2:26"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</row>
    <row r="782" spans="2:26"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</row>
    <row r="783" spans="2:26"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</row>
    <row r="784" spans="2:26"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</row>
    <row r="785" spans="2:26"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</row>
    <row r="786" spans="2:26"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</row>
    <row r="787" spans="2:26"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</row>
    <row r="788" spans="2:26"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</row>
    <row r="789" spans="2:26"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</row>
    <row r="790" spans="2:26"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</row>
    <row r="791" spans="2:26"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</row>
    <row r="792" spans="2:26"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</row>
    <row r="793" spans="2:26"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</row>
    <row r="794" spans="2:26"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</row>
    <row r="795" spans="2:26"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</row>
    <row r="796" spans="2:26"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</row>
    <row r="797" spans="2:26"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</row>
    <row r="798" spans="2:26"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</row>
    <row r="799" spans="2:26"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</row>
    <row r="800" spans="2:26"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</row>
    <row r="801" spans="2:26"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</row>
    <row r="802" spans="2:26"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</row>
    <row r="803" spans="2:26"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</row>
    <row r="804" spans="2:26"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</row>
    <row r="805" spans="2:26"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</row>
    <row r="806" spans="2:26"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</row>
    <row r="807" spans="2:26"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</row>
    <row r="808" spans="2:26"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</row>
    <row r="809" spans="2:26"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</row>
    <row r="810" spans="2:26"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</row>
    <row r="811" spans="2:26"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</row>
    <row r="812" spans="2:26"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</row>
    <row r="813" spans="2:26"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</row>
    <row r="814" spans="2:26"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</row>
    <row r="815" spans="2:26"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</row>
    <row r="816" spans="2:26"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</row>
    <row r="817" spans="2:26"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</row>
    <row r="818" spans="2:26"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</row>
    <row r="819" spans="2:26"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</row>
    <row r="820" spans="2:26"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</row>
    <row r="821" spans="2:26"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</row>
    <row r="822" spans="2:26"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</row>
    <row r="823" spans="2:26"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</row>
    <row r="824" spans="2:26"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</row>
    <row r="825" spans="2:26"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</row>
    <row r="826" spans="2:26"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</row>
    <row r="827" spans="2:26"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</row>
    <row r="828" spans="2:26"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</row>
    <row r="829" spans="2:26"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</row>
    <row r="830" spans="2:26"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</row>
    <row r="831" spans="2:26"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</row>
    <row r="832" spans="2:26"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</row>
    <row r="833" spans="2:26"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</row>
    <row r="834" spans="2:26"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</row>
    <row r="835" spans="2:26"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</row>
    <row r="836" spans="2:26"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</row>
    <row r="837" spans="2:26"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</row>
    <row r="838" spans="2:26"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</row>
    <row r="839" spans="2:26"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</row>
    <row r="840" spans="2:26"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</row>
    <row r="841" spans="2:26"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</row>
    <row r="842" spans="2:26"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</row>
    <row r="843" spans="2:26"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</row>
    <row r="844" spans="2:26"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</row>
    <row r="845" spans="2:26"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</row>
    <row r="846" spans="2:26"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</row>
    <row r="847" spans="2:26"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  <c r="O847" s="194"/>
      <c r="P847" s="194"/>
      <c r="Q847" s="194"/>
      <c r="R847" s="194"/>
      <c r="S847" s="194"/>
      <c r="T847" s="194"/>
      <c r="U847" s="194"/>
      <c r="V847" s="194"/>
      <c r="W847" s="194"/>
      <c r="X847" s="194"/>
      <c r="Y847" s="194"/>
      <c r="Z847" s="194"/>
    </row>
    <row r="848" spans="2:26"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  <c r="S848" s="194"/>
      <c r="T848" s="194"/>
      <c r="U848" s="194"/>
      <c r="V848" s="194"/>
      <c r="W848" s="194"/>
      <c r="X848" s="194"/>
      <c r="Y848" s="194"/>
      <c r="Z848" s="194"/>
    </row>
    <row r="849" spans="2:26"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  <c r="O849" s="194"/>
      <c r="P849" s="194"/>
      <c r="Q849" s="194"/>
      <c r="R849" s="194"/>
      <c r="S849" s="194"/>
      <c r="T849" s="194"/>
      <c r="U849" s="194"/>
      <c r="V849" s="194"/>
      <c r="W849" s="194"/>
      <c r="X849" s="194"/>
      <c r="Y849" s="194"/>
      <c r="Z849" s="194"/>
    </row>
    <row r="850" spans="2:26"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  <c r="O850" s="194"/>
      <c r="P850" s="194"/>
      <c r="Q850" s="194"/>
      <c r="R850" s="194"/>
      <c r="S850" s="194"/>
      <c r="T850" s="194"/>
      <c r="U850" s="194"/>
      <c r="V850" s="194"/>
      <c r="W850" s="194"/>
      <c r="X850" s="194"/>
      <c r="Y850" s="194"/>
      <c r="Z850" s="194"/>
    </row>
    <row r="851" spans="2:26"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  <c r="O851" s="194"/>
      <c r="P851" s="194"/>
      <c r="Q851" s="194"/>
      <c r="R851" s="194"/>
      <c r="S851" s="194"/>
      <c r="T851" s="194"/>
      <c r="U851" s="194"/>
      <c r="V851" s="194"/>
      <c r="W851" s="194"/>
      <c r="X851" s="194"/>
      <c r="Y851" s="194"/>
      <c r="Z851" s="194"/>
    </row>
    <row r="852" spans="2:26"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  <c r="O852" s="194"/>
      <c r="P852" s="194"/>
      <c r="Q852" s="194"/>
      <c r="R852" s="194"/>
      <c r="S852" s="194"/>
      <c r="T852" s="194"/>
      <c r="U852" s="194"/>
      <c r="V852" s="194"/>
      <c r="W852" s="194"/>
      <c r="X852" s="194"/>
      <c r="Y852" s="194"/>
      <c r="Z852" s="194"/>
    </row>
    <row r="853" spans="2:26"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  <c r="O853" s="194"/>
      <c r="P853" s="194"/>
      <c r="Q853" s="194"/>
      <c r="R853" s="194"/>
      <c r="S853" s="194"/>
      <c r="T853" s="194"/>
      <c r="U853" s="194"/>
      <c r="V853" s="194"/>
      <c r="W853" s="194"/>
      <c r="X853" s="194"/>
      <c r="Y853" s="194"/>
      <c r="Z853" s="194"/>
    </row>
    <row r="854" spans="2:26">
      <c r="B854" s="194"/>
      <c r="C854" s="194"/>
      <c r="D854" s="194"/>
      <c r="E854" s="194"/>
      <c r="F854" s="194"/>
      <c r="G854" s="194"/>
      <c r="H854" s="194"/>
      <c r="I854" s="194"/>
      <c r="J854" s="194"/>
      <c r="K854" s="194"/>
      <c r="L854" s="194"/>
      <c r="M854" s="194"/>
      <c r="N854" s="194"/>
      <c r="O854" s="194"/>
      <c r="P854" s="194"/>
      <c r="Q854" s="194"/>
      <c r="R854" s="194"/>
      <c r="S854" s="194"/>
      <c r="T854" s="194"/>
      <c r="U854" s="194"/>
      <c r="V854" s="194"/>
      <c r="W854" s="194"/>
      <c r="X854" s="194"/>
      <c r="Y854" s="194"/>
      <c r="Z854" s="194"/>
    </row>
    <row r="855" spans="2:26">
      <c r="B855" s="194"/>
      <c r="C855" s="194"/>
      <c r="D855" s="194"/>
      <c r="E855" s="194"/>
      <c r="F855" s="194"/>
      <c r="G855" s="194"/>
      <c r="H855" s="194"/>
      <c r="I855" s="194"/>
      <c r="J855" s="194"/>
      <c r="K855" s="194"/>
      <c r="L855" s="194"/>
      <c r="M855" s="194"/>
      <c r="N855" s="194"/>
      <c r="O855" s="194"/>
      <c r="P855" s="194"/>
      <c r="Q855" s="194"/>
      <c r="R855" s="194"/>
      <c r="S855" s="194"/>
      <c r="T855" s="194"/>
      <c r="U855" s="194"/>
      <c r="V855" s="194"/>
      <c r="W855" s="194"/>
      <c r="X855" s="194"/>
      <c r="Y855" s="194"/>
      <c r="Z855" s="194"/>
    </row>
    <row r="856" spans="2:26">
      <c r="B856" s="194"/>
      <c r="C856" s="194"/>
      <c r="D856" s="194"/>
      <c r="E856" s="194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</row>
    <row r="857" spans="2:26">
      <c r="B857" s="194"/>
      <c r="C857" s="194"/>
      <c r="D857" s="194"/>
      <c r="E857" s="194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</row>
    <row r="858" spans="2:26"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</row>
    <row r="859" spans="2:26">
      <c r="B859" s="194"/>
      <c r="C859" s="194"/>
      <c r="D859" s="194"/>
      <c r="E859" s="194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</row>
    <row r="860" spans="2:26"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</row>
    <row r="861" spans="2:26"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</row>
    <row r="862" spans="2:26"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</row>
    <row r="863" spans="2:26"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</row>
    <row r="864" spans="2:26"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</row>
    <row r="865" spans="2:26"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</row>
    <row r="866" spans="2:26">
      <c r="B866" s="194"/>
      <c r="C866" s="194"/>
      <c r="D866" s="194"/>
      <c r="E866" s="194"/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</row>
    <row r="867" spans="2:26">
      <c r="B867" s="194"/>
      <c r="C867" s="194"/>
      <c r="D867" s="194"/>
      <c r="E867" s="194"/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</row>
    <row r="868" spans="2:26">
      <c r="B868" s="194"/>
      <c r="C868" s="194"/>
      <c r="D868" s="194"/>
      <c r="E868" s="194"/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</row>
    <row r="869" spans="2:26">
      <c r="B869" s="194"/>
      <c r="C869" s="194"/>
      <c r="D869" s="194"/>
      <c r="E869" s="194"/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</row>
    <row r="870" spans="2:26">
      <c r="B870" s="194"/>
      <c r="C870" s="194"/>
      <c r="D870" s="194"/>
      <c r="E870" s="194"/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</row>
    <row r="871" spans="2:26">
      <c r="B871" s="194"/>
      <c r="C871" s="194"/>
      <c r="D871" s="194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</row>
    <row r="872" spans="2:26">
      <c r="B872" s="194"/>
      <c r="C872" s="194"/>
      <c r="D872" s="194"/>
      <c r="E872" s="194"/>
      <c r="F872" s="194"/>
      <c r="G872" s="194"/>
      <c r="H872" s="194"/>
      <c r="I872" s="194"/>
      <c r="J872" s="194"/>
      <c r="K872" s="194"/>
      <c r="L872" s="194"/>
      <c r="M872" s="194"/>
      <c r="N872" s="194"/>
      <c r="O872" s="194"/>
      <c r="P872" s="194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</row>
    <row r="873" spans="2:26">
      <c r="B873" s="194"/>
      <c r="C873" s="194"/>
      <c r="D873" s="194"/>
      <c r="E873" s="194"/>
      <c r="F873" s="194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</row>
    <row r="874" spans="2:26">
      <c r="B874" s="194"/>
      <c r="C874" s="194"/>
      <c r="D874" s="194"/>
      <c r="E874" s="194"/>
      <c r="F874" s="194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</row>
    <row r="875" spans="2:26"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</row>
    <row r="876" spans="2:26">
      <c r="B876" s="194"/>
      <c r="C876" s="194"/>
      <c r="D876" s="194"/>
      <c r="E876" s="194"/>
      <c r="F876" s="194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</row>
    <row r="877" spans="2:26"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</row>
    <row r="878" spans="2:26">
      <c r="B878" s="194"/>
      <c r="C878" s="194"/>
      <c r="D878" s="194"/>
      <c r="E878" s="194"/>
      <c r="F878" s="194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</row>
    <row r="879" spans="2:26">
      <c r="B879" s="194"/>
      <c r="C879" s="194"/>
      <c r="D879" s="194"/>
      <c r="E879" s="194"/>
      <c r="F879" s="194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</row>
    <row r="880" spans="2:26">
      <c r="B880" s="194"/>
      <c r="C880" s="194"/>
      <c r="D880" s="194"/>
      <c r="E880" s="194"/>
      <c r="F880" s="194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</row>
    <row r="881" spans="2:26">
      <c r="B881" s="194"/>
      <c r="C881" s="194"/>
      <c r="D881" s="194"/>
      <c r="E881" s="194"/>
      <c r="F881" s="194"/>
      <c r="G881" s="194"/>
      <c r="H881" s="194"/>
      <c r="I881" s="194"/>
      <c r="J881" s="194"/>
      <c r="K881" s="194"/>
      <c r="L881" s="194"/>
      <c r="M881" s="194"/>
      <c r="N881" s="194"/>
      <c r="O881" s="194"/>
      <c r="P881" s="194"/>
      <c r="Q881" s="194"/>
      <c r="R881" s="194"/>
      <c r="S881" s="194"/>
      <c r="T881" s="194"/>
      <c r="U881" s="194"/>
      <c r="V881" s="194"/>
      <c r="W881" s="194"/>
      <c r="X881" s="194"/>
      <c r="Y881" s="194"/>
      <c r="Z881" s="194"/>
    </row>
    <row r="882" spans="2:26">
      <c r="B882" s="194"/>
      <c r="C882" s="194"/>
      <c r="D882" s="194"/>
      <c r="E882" s="194"/>
      <c r="F882" s="194"/>
      <c r="G882" s="194"/>
      <c r="H882" s="194"/>
      <c r="I882" s="194"/>
      <c r="J882" s="194"/>
      <c r="K882" s="194"/>
      <c r="L882" s="194"/>
      <c r="M882" s="194"/>
      <c r="N882" s="194"/>
      <c r="O882" s="194"/>
      <c r="P882" s="194"/>
      <c r="Q882" s="194"/>
      <c r="R882" s="194"/>
      <c r="S882" s="194"/>
      <c r="T882" s="194"/>
      <c r="U882" s="194"/>
      <c r="V882" s="194"/>
      <c r="W882" s="194"/>
      <c r="X882" s="194"/>
      <c r="Y882" s="194"/>
      <c r="Z882" s="194"/>
    </row>
    <row r="883" spans="2:26">
      <c r="B883" s="194"/>
      <c r="C883" s="194"/>
      <c r="D883" s="194"/>
      <c r="E883" s="194"/>
      <c r="F883" s="194"/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4"/>
      <c r="Y883" s="194"/>
      <c r="Z883" s="194"/>
    </row>
    <row r="884" spans="2:26">
      <c r="B884" s="194"/>
      <c r="C884" s="194"/>
      <c r="D884" s="194"/>
      <c r="E884" s="194"/>
      <c r="F884" s="194"/>
      <c r="G884" s="194"/>
      <c r="H884" s="194"/>
      <c r="I884" s="194"/>
      <c r="J884" s="194"/>
      <c r="K884" s="194"/>
      <c r="L884" s="194"/>
      <c r="M884" s="194"/>
      <c r="N884" s="194"/>
      <c r="O884" s="194"/>
      <c r="P884" s="194"/>
      <c r="Q884" s="194"/>
      <c r="R884" s="194"/>
      <c r="S884" s="194"/>
      <c r="T884" s="194"/>
      <c r="U884" s="194"/>
      <c r="V884" s="194"/>
      <c r="W884" s="194"/>
      <c r="X884" s="194"/>
      <c r="Y884" s="194"/>
      <c r="Z884" s="194"/>
    </row>
    <row r="885" spans="2:26">
      <c r="B885" s="194"/>
      <c r="C885" s="194"/>
      <c r="D885" s="194"/>
      <c r="E885" s="194"/>
      <c r="F885" s="194"/>
      <c r="G885" s="194"/>
      <c r="H885" s="194"/>
      <c r="I885" s="194"/>
      <c r="J885" s="194"/>
      <c r="K885" s="194"/>
      <c r="L885" s="194"/>
      <c r="M885" s="194"/>
      <c r="N885" s="194"/>
      <c r="O885" s="194"/>
      <c r="P885" s="194"/>
      <c r="Q885" s="194"/>
      <c r="R885" s="194"/>
      <c r="S885" s="194"/>
      <c r="T885" s="194"/>
      <c r="U885" s="194"/>
      <c r="V885" s="194"/>
      <c r="W885" s="194"/>
      <c r="X885" s="194"/>
      <c r="Y885" s="194"/>
      <c r="Z885" s="194"/>
    </row>
    <row r="886" spans="2:26">
      <c r="B886" s="194"/>
      <c r="C886" s="194"/>
      <c r="D886" s="194"/>
      <c r="E886" s="194"/>
      <c r="F886" s="194"/>
      <c r="G886" s="194"/>
      <c r="H886" s="194"/>
      <c r="I886" s="194"/>
      <c r="J886" s="194"/>
      <c r="K886" s="194"/>
      <c r="L886" s="194"/>
      <c r="M886" s="194"/>
      <c r="N886" s="194"/>
      <c r="O886" s="194"/>
      <c r="P886" s="194"/>
      <c r="Q886" s="194"/>
      <c r="R886" s="194"/>
      <c r="S886" s="194"/>
      <c r="T886" s="194"/>
      <c r="U886" s="194"/>
      <c r="V886" s="194"/>
      <c r="W886" s="194"/>
      <c r="X886" s="194"/>
      <c r="Y886" s="194"/>
      <c r="Z886" s="194"/>
    </row>
    <row r="887" spans="2:26">
      <c r="B887" s="194"/>
      <c r="C887" s="194"/>
      <c r="D887" s="194"/>
      <c r="E887" s="194"/>
      <c r="F887" s="194"/>
      <c r="G887" s="194"/>
      <c r="H887" s="194"/>
      <c r="I887" s="194"/>
      <c r="J887" s="194"/>
      <c r="K887" s="194"/>
      <c r="L887" s="194"/>
      <c r="M887" s="194"/>
      <c r="N887" s="194"/>
      <c r="O887" s="194"/>
      <c r="P887" s="194"/>
      <c r="Q887" s="194"/>
      <c r="R887" s="194"/>
      <c r="S887" s="194"/>
      <c r="T887" s="194"/>
      <c r="U887" s="194"/>
      <c r="V887" s="194"/>
      <c r="W887" s="194"/>
      <c r="X887" s="194"/>
      <c r="Y887" s="194"/>
      <c r="Z887" s="194"/>
    </row>
    <row r="888" spans="2:26">
      <c r="B888" s="194"/>
      <c r="C888" s="194"/>
      <c r="D888" s="194"/>
      <c r="E888" s="194"/>
      <c r="F888" s="194"/>
      <c r="G888" s="194"/>
      <c r="H888" s="194"/>
      <c r="I888" s="194"/>
      <c r="J888" s="194"/>
      <c r="K888" s="194"/>
      <c r="L888" s="194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</row>
    <row r="889" spans="2:26">
      <c r="B889" s="194"/>
      <c r="C889" s="194"/>
      <c r="D889" s="194"/>
      <c r="E889" s="194"/>
      <c r="F889" s="194"/>
      <c r="G889" s="194"/>
      <c r="H889" s="194"/>
      <c r="I889" s="194"/>
      <c r="J889" s="194"/>
      <c r="K889" s="194"/>
      <c r="L889" s="194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</row>
    <row r="890" spans="2:26">
      <c r="B890" s="194"/>
      <c r="C890" s="194"/>
      <c r="D890" s="194"/>
      <c r="E890" s="194"/>
      <c r="F890" s="194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</row>
    <row r="891" spans="2:26">
      <c r="B891" s="194"/>
      <c r="C891" s="194"/>
      <c r="D891" s="194"/>
      <c r="E891" s="194"/>
      <c r="F891" s="194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</row>
    <row r="892" spans="2:26">
      <c r="B892" s="194"/>
      <c r="C892" s="194"/>
      <c r="D892" s="194"/>
      <c r="E892" s="194"/>
      <c r="F892" s="194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</row>
    <row r="893" spans="2:26">
      <c r="B893" s="194"/>
      <c r="C893" s="194"/>
      <c r="D893" s="194"/>
      <c r="E893" s="194"/>
      <c r="F893" s="194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</row>
    <row r="894" spans="2:26">
      <c r="B894" s="194"/>
      <c r="C894" s="194"/>
      <c r="D894" s="194"/>
      <c r="E894" s="194"/>
      <c r="F894" s="194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</row>
    <row r="895" spans="2:26">
      <c r="B895" s="194"/>
      <c r="C895" s="194"/>
      <c r="D895" s="194"/>
      <c r="E895" s="194"/>
      <c r="F895" s="194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</row>
    <row r="896" spans="2:26">
      <c r="B896" s="194"/>
      <c r="C896" s="194"/>
      <c r="D896" s="194"/>
      <c r="E896" s="194"/>
      <c r="F896" s="194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</row>
    <row r="897" spans="2:26">
      <c r="B897" s="194"/>
      <c r="C897" s="194"/>
      <c r="D897" s="194"/>
      <c r="E897" s="194"/>
      <c r="F897" s="194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</row>
    <row r="898" spans="2:26">
      <c r="B898" s="194"/>
      <c r="C898" s="194"/>
      <c r="D898" s="194"/>
      <c r="E898" s="194"/>
      <c r="F898" s="194"/>
      <c r="G898" s="194"/>
      <c r="H898" s="194"/>
      <c r="I898" s="194"/>
      <c r="J898" s="194"/>
      <c r="K898" s="194"/>
      <c r="L898" s="194"/>
      <c r="M898" s="194"/>
      <c r="N898" s="194"/>
      <c r="O898" s="194"/>
      <c r="P898" s="194"/>
      <c r="Q898" s="194"/>
      <c r="R898" s="194"/>
      <c r="S898" s="194"/>
      <c r="T898" s="194"/>
      <c r="U898" s="194"/>
      <c r="V898" s="194"/>
      <c r="W898" s="194"/>
      <c r="X898" s="194"/>
      <c r="Y898" s="194"/>
      <c r="Z898" s="194"/>
    </row>
    <row r="899" spans="2:26">
      <c r="B899" s="194"/>
      <c r="C899" s="194"/>
      <c r="D899" s="194"/>
      <c r="E899" s="194"/>
      <c r="F899" s="194"/>
      <c r="G899" s="194"/>
      <c r="H899" s="194"/>
      <c r="I899" s="194"/>
      <c r="J899" s="194"/>
      <c r="K899" s="194"/>
      <c r="L899" s="194"/>
      <c r="M899" s="194"/>
      <c r="N899" s="194"/>
      <c r="O899" s="194"/>
      <c r="P899" s="194"/>
      <c r="Q899" s="194"/>
      <c r="R899" s="194"/>
      <c r="S899" s="194"/>
      <c r="T899" s="194"/>
      <c r="U899" s="194"/>
      <c r="V899" s="194"/>
      <c r="W899" s="194"/>
      <c r="X899" s="194"/>
      <c r="Y899" s="194"/>
      <c r="Z899" s="194"/>
    </row>
    <row r="900" spans="2:26">
      <c r="B900" s="194"/>
      <c r="C900" s="194"/>
      <c r="D900" s="194"/>
      <c r="E900" s="194"/>
      <c r="F900" s="194"/>
      <c r="G900" s="194"/>
      <c r="H900" s="194"/>
      <c r="I900" s="194"/>
      <c r="J900" s="194"/>
      <c r="K900" s="194"/>
      <c r="L900" s="194"/>
      <c r="M900" s="194"/>
      <c r="N900" s="194"/>
      <c r="O900" s="194"/>
      <c r="P900" s="194"/>
      <c r="Q900" s="194"/>
      <c r="R900" s="194"/>
      <c r="S900" s="194"/>
      <c r="T900" s="194"/>
      <c r="U900" s="194"/>
      <c r="V900" s="194"/>
      <c r="W900" s="194"/>
      <c r="X900" s="194"/>
      <c r="Y900" s="194"/>
      <c r="Z900" s="194"/>
    </row>
    <row r="901" spans="2:26"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194"/>
      <c r="T901" s="194"/>
      <c r="U901" s="194"/>
      <c r="V901" s="194"/>
      <c r="W901" s="194"/>
      <c r="X901" s="194"/>
      <c r="Y901" s="194"/>
      <c r="Z901" s="194"/>
    </row>
    <row r="902" spans="2:26">
      <c r="B902" s="194"/>
      <c r="C902" s="194"/>
      <c r="D902" s="194"/>
      <c r="E902" s="194"/>
      <c r="F902" s="194"/>
      <c r="G902" s="194"/>
      <c r="H902" s="194"/>
      <c r="I902" s="194"/>
      <c r="J902" s="194"/>
      <c r="K902" s="194"/>
      <c r="L902" s="194"/>
      <c r="M902" s="194"/>
      <c r="N902" s="194"/>
      <c r="O902" s="194"/>
      <c r="P902" s="194"/>
      <c r="Q902" s="194"/>
      <c r="R902" s="194"/>
      <c r="S902" s="194"/>
      <c r="T902" s="194"/>
      <c r="U902" s="194"/>
      <c r="V902" s="194"/>
      <c r="W902" s="194"/>
      <c r="X902" s="194"/>
      <c r="Y902" s="194"/>
      <c r="Z902" s="194"/>
    </row>
    <row r="903" spans="2:26">
      <c r="B903" s="194"/>
      <c r="C903" s="194"/>
      <c r="D903" s="194"/>
      <c r="E903" s="194"/>
      <c r="F903" s="194"/>
      <c r="G903" s="194"/>
      <c r="H903" s="194"/>
      <c r="I903" s="194"/>
      <c r="J903" s="194"/>
      <c r="K903" s="194"/>
      <c r="L903" s="194"/>
      <c r="M903" s="194"/>
      <c r="N903" s="194"/>
      <c r="O903" s="194"/>
      <c r="P903" s="194"/>
      <c r="Q903" s="194"/>
      <c r="R903" s="194"/>
      <c r="S903" s="194"/>
      <c r="T903" s="194"/>
      <c r="U903" s="194"/>
      <c r="V903" s="194"/>
      <c r="W903" s="194"/>
      <c r="X903" s="194"/>
      <c r="Y903" s="194"/>
      <c r="Z903" s="194"/>
    </row>
    <row r="904" spans="2:26">
      <c r="B904" s="194"/>
      <c r="C904" s="194"/>
      <c r="D904" s="194"/>
      <c r="E904" s="194"/>
      <c r="F904" s="194"/>
      <c r="G904" s="194"/>
      <c r="H904" s="194"/>
      <c r="I904" s="194"/>
      <c r="J904" s="194"/>
      <c r="K904" s="194"/>
      <c r="L904" s="194"/>
      <c r="M904" s="194"/>
      <c r="N904" s="194"/>
      <c r="O904" s="194"/>
      <c r="P904" s="194"/>
      <c r="Q904" s="194"/>
      <c r="R904" s="194"/>
      <c r="S904" s="194"/>
      <c r="T904" s="194"/>
      <c r="U904" s="194"/>
      <c r="V904" s="194"/>
      <c r="W904" s="194"/>
      <c r="X904" s="194"/>
      <c r="Y904" s="194"/>
      <c r="Z904" s="194"/>
    </row>
    <row r="905" spans="2:26">
      <c r="B905" s="194"/>
      <c r="C905" s="194"/>
      <c r="D905" s="194"/>
      <c r="E905" s="194"/>
      <c r="F905" s="194"/>
      <c r="G905" s="194"/>
      <c r="H905" s="194"/>
      <c r="I905" s="194"/>
      <c r="J905" s="194"/>
      <c r="K905" s="194"/>
      <c r="L905" s="194"/>
      <c r="M905" s="194"/>
      <c r="N905" s="194"/>
      <c r="O905" s="194"/>
      <c r="P905" s="194"/>
      <c r="Q905" s="194"/>
      <c r="R905" s="194"/>
      <c r="S905" s="194"/>
      <c r="T905" s="194"/>
      <c r="U905" s="194"/>
      <c r="V905" s="194"/>
      <c r="W905" s="194"/>
      <c r="X905" s="194"/>
      <c r="Y905" s="194"/>
      <c r="Z905" s="194"/>
    </row>
    <row r="906" spans="2:26">
      <c r="B906" s="194"/>
      <c r="C906" s="194"/>
      <c r="D906" s="194"/>
      <c r="E906" s="194"/>
      <c r="F906" s="194"/>
      <c r="G906" s="194"/>
      <c r="H906" s="194"/>
      <c r="I906" s="194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</row>
    <row r="907" spans="2:26">
      <c r="B907" s="194"/>
      <c r="C907" s="194"/>
      <c r="D907" s="194"/>
      <c r="E907" s="194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</row>
    <row r="908" spans="2:26">
      <c r="B908" s="194"/>
      <c r="C908" s="194"/>
      <c r="D908" s="194"/>
      <c r="E908" s="194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</row>
    <row r="909" spans="2:26">
      <c r="B909" s="194"/>
      <c r="C909" s="194"/>
      <c r="D909" s="194"/>
      <c r="E909" s="194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</row>
    <row r="910" spans="2:26">
      <c r="B910" s="194"/>
      <c r="C910" s="194"/>
      <c r="D910" s="194"/>
      <c r="E910" s="194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</row>
    <row r="911" spans="2:26">
      <c r="B911" s="194"/>
      <c r="C911" s="194"/>
      <c r="D911" s="194"/>
      <c r="E911" s="194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</row>
    <row r="912" spans="2:26">
      <c r="B912" s="194"/>
      <c r="C912" s="194"/>
      <c r="D912" s="194"/>
      <c r="E912" s="194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</row>
    <row r="913" spans="2:26">
      <c r="B913" s="194"/>
      <c r="C913" s="194"/>
      <c r="D913" s="194"/>
      <c r="E913" s="194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</row>
    <row r="914" spans="2:26">
      <c r="B914" s="194"/>
      <c r="C914" s="194"/>
      <c r="D914" s="194"/>
      <c r="E914" s="194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</row>
    <row r="915" spans="2:26"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4"/>
      <c r="S915" s="194"/>
      <c r="T915" s="194"/>
      <c r="U915" s="194"/>
      <c r="V915" s="194"/>
      <c r="W915" s="194"/>
      <c r="X915" s="194"/>
      <c r="Y915" s="194"/>
      <c r="Z915" s="194"/>
    </row>
    <row r="916" spans="2:26">
      <c r="B916" s="194"/>
      <c r="C916" s="194"/>
      <c r="D916" s="194"/>
      <c r="E916" s="194"/>
      <c r="F916" s="194"/>
      <c r="G916" s="194"/>
      <c r="H916" s="194"/>
      <c r="I916" s="194"/>
      <c r="J916" s="194"/>
      <c r="K916" s="194"/>
      <c r="L916" s="194"/>
      <c r="M916" s="194"/>
      <c r="N916" s="194"/>
      <c r="O916" s="194"/>
      <c r="P916" s="194"/>
      <c r="Q916" s="194"/>
      <c r="R916" s="194"/>
      <c r="S916" s="194"/>
      <c r="T916" s="194"/>
      <c r="U916" s="194"/>
      <c r="V916" s="194"/>
      <c r="W916" s="194"/>
      <c r="X916" s="194"/>
      <c r="Y916" s="194"/>
      <c r="Z916" s="194"/>
    </row>
    <row r="917" spans="2:26"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</row>
    <row r="918" spans="2:26">
      <c r="B918" s="194"/>
      <c r="C918" s="194"/>
      <c r="D918" s="194"/>
      <c r="E918" s="194"/>
      <c r="F918" s="194"/>
      <c r="G918" s="194"/>
      <c r="H918" s="194"/>
      <c r="I918" s="194"/>
      <c r="J918" s="194"/>
      <c r="K918" s="194"/>
      <c r="L918" s="194"/>
      <c r="M918" s="194"/>
      <c r="N918" s="194"/>
      <c r="O918" s="194"/>
      <c r="P918" s="194"/>
      <c r="Q918" s="194"/>
      <c r="R918" s="194"/>
      <c r="S918" s="194"/>
      <c r="T918" s="194"/>
      <c r="U918" s="194"/>
      <c r="V918" s="194"/>
      <c r="W918" s="194"/>
      <c r="X918" s="194"/>
      <c r="Y918" s="194"/>
      <c r="Z918" s="194"/>
    </row>
    <row r="919" spans="2:26"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</row>
    <row r="920" spans="2:26">
      <c r="B920" s="194"/>
      <c r="C920" s="194"/>
      <c r="D920" s="194"/>
      <c r="E920" s="194"/>
      <c r="F920" s="194"/>
      <c r="G920" s="194"/>
      <c r="H920" s="194"/>
      <c r="I920" s="194"/>
      <c r="J920" s="194"/>
      <c r="K920" s="194"/>
      <c r="L920" s="194"/>
      <c r="M920" s="194"/>
      <c r="N920" s="194"/>
      <c r="O920" s="194"/>
      <c r="P920" s="194"/>
      <c r="Q920" s="194"/>
      <c r="R920" s="194"/>
      <c r="S920" s="194"/>
      <c r="T920" s="194"/>
      <c r="U920" s="194"/>
      <c r="V920" s="194"/>
      <c r="W920" s="194"/>
      <c r="X920" s="194"/>
      <c r="Y920" s="194"/>
      <c r="Z920" s="194"/>
    </row>
    <row r="921" spans="2:26">
      <c r="B921" s="194"/>
      <c r="C921" s="194"/>
      <c r="D921" s="194"/>
      <c r="E921" s="194"/>
      <c r="F921" s="194"/>
      <c r="G921" s="194"/>
      <c r="H921" s="194"/>
      <c r="I921" s="194"/>
      <c r="J921" s="194"/>
      <c r="K921" s="194"/>
      <c r="L921" s="194"/>
      <c r="M921" s="194"/>
      <c r="N921" s="194"/>
      <c r="O921" s="194"/>
      <c r="P921" s="194"/>
      <c r="Q921" s="194"/>
      <c r="R921" s="194"/>
      <c r="S921" s="194"/>
      <c r="T921" s="194"/>
      <c r="U921" s="194"/>
      <c r="V921" s="194"/>
      <c r="W921" s="194"/>
      <c r="X921" s="194"/>
      <c r="Y921" s="194"/>
      <c r="Z921" s="194"/>
    </row>
    <row r="922" spans="2:26">
      <c r="B922" s="194"/>
      <c r="C922" s="194"/>
      <c r="D922" s="194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</row>
    <row r="923" spans="2:26"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</row>
    <row r="924" spans="2:26"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</row>
    <row r="925" spans="2:26"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</row>
    <row r="926" spans="2:26">
      <c r="B926" s="194"/>
      <c r="C926" s="194"/>
      <c r="D926" s="194"/>
      <c r="E926" s="194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</row>
    <row r="927" spans="2:26">
      <c r="B927" s="194"/>
      <c r="C927" s="194"/>
      <c r="D927" s="194"/>
      <c r="E927" s="194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</row>
    <row r="928" spans="2:26">
      <c r="B928" s="194"/>
      <c r="C928" s="194"/>
      <c r="D928" s="194"/>
      <c r="E928" s="194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</row>
    <row r="929" spans="2:26">
      <c r="B929" s="194"/>
      <c r="C929" s="194"/>
      <c r="D929" s="194"/>
      <c r="E929" s="194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</row>
    <row r="930" spans="2:26"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</row>
    <row r="931" spans="2:26">
      <c r="B931" s="194"/>
      <c r="C931" s="194"/>
      <c r="D931" s="194"/>
      <c r="E931" s="194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</row>
    <row r="932" spans="2:26">
      <c r="B932" s="194"/>
      <c r="C932" s="194"/>
      <c r="D932" s="194"/>
      <c r="E932" s="194"/>
      <c r="F932" s="194"/>
      <c r="G932" s="194"/>
      <c r="H932" s="194"/>
      <c r="I932" s="194"/>
      <c r="J932" s="194"/>
      <c r="K932" s="194"/>
      <c r="L932" s="194"/>
      <c r="M932" s="194"/>
      <c r="N932" s="194"/>
      <c r="O932" s="194"/>
      <c r="P932" s="194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</row>
    <row r="933" spans="2:26">
      <c r="B933" s="194"/>
      <c r="C933" s="194"/>
      <c r="D933" s="194"/>
      <c r="E933" s="194"/>
      <c r="F933" s="194"/>
      <c r="G933" s="194"/>
      <c r="H933" s="194"/>
      <c r="I933" s="194"/>
      <c r="J933" s="194"/>
      <c r="K933" s="194"/>
      <c r="L933" s="194"/>
      <c r="M933" s="194"/>
      <c r="N933" s="194"/>
      <c r="O933" s="194"/>
      <c r="P933" s="194"/>
      <c r="Q933" s="194"/>
      <c r="R933" s="194"/>
      <c r="S933" s="194"/>
      <c r="T933" s="194"/>
      <c r="U933" s="194"/>
      <c r="V933" s="194"/>
      <c r="W933" s="194"/>
      <c r="X933" s="194"/>
      <c r="Y933" s="194"/>
      <c r="Z933" s="194"/>
    </row>
    <row r="934" spans="2:26">
      <c r="B934" s="194"/>
      <c r="C934" s="194"/>
      <c r="D934" s="194"/>
      <c r="E934" s="194"/>
      <c r="F934" s="194"/>
      <c r="G934" s="194"/>
      <c r="H934" s="194"/>
      <c r="I934" s="194"/>
      <c r="J934" s="194"/>
      <c r="K934" s="194"/>
      <c r="L934" s="194"/>
      <c r="M934" s="194"/>
      <c r="N934" s="194"/>
      <c r="O934" s="194"/>
      <c r="P934" s="194"/>
      <c r="Q934" s="194"/>
      <c r="R934" s="194"/>
      <c r="S934" s="194"/>
      <c r="T934" s="194"/>
      <c r="U934" s="194"/>
      <c r="V934" s="194"/>
      <c r="W934" s="194"/>
      <c r="X934" s="194"/>
      <c r="Y934" s="194"/>
      <c r="Z934" s="194"/>
    </row>
    <row r="935" spans="2:26">
      <c r="B935" s="194"/>
      <c r="C935" s="194"/>
      <c r="D935" s="194"/>
      <c r="E935" s="194"/>
      <c r="F935" s="194"/>
      <c r="G935" s="194"/>
      <c r="H935" s="194"/>
      <c r="I935" s="194"/>
      <c r="J935" s="194"/>
      <c r="K935" s="194"/>
      <c r="L935" s="194"/>
      <c r="M935" s="194"/>
      <c r="N935" s="194"/>
      <c r="O935" s="194"/>
      <c r="P935" s="194"/>
      <c r="Q935" s="194"/>
      <c r="R935" s="194"/>
      <c r="S935" s="194"/>
      <c r="T935" s="194"/>
      <c r="U935" s="194"/>
      <c r="V935" s="194"/>
      <c r="W935" s="194"/>
      <c r="X935" s="194"/>
      <c r="Y935" s="194"/>
      <c r="Z935" s="194"/>
    </row>
    <row r="936" spans="2:26">
      <c r="B936" s="194"/>
      <c r="C936" s="194"/>
      <c r="D936" s="194"/>
      <c r="E936" s="194"/>
      <c r="F936" s="194"/>
      <c r="G936" s="194"/>
      <c r="H936" s="194"/>
      <c r="I936" s="194"/>
      <c r="J936" s="194"/>
      <c r="K936" s="194"/>
      <c r="L936" s="194"/>
      <c r="M936" s="194"/>
      <c r="N936" s="194"/>
      <c r="O936" s="194"/>
      <c r="P936" s="194"/>
      <c r="Q936" s="194"/>
      <c r="R936" s="194"/>
      <c r="S936" s="194"/>
      <c r="T936" s="194"/>
      <c r="U936" s="194"/>
      <c r="V936" s="194"/>
      <c r="W936" s="194"/>
      <c r="X936" s="194"/>
      <c r="Y936" s="194"/>
      <c r="Z936" s="194"/>
    </row>
    <row r="937" spans="2:26">
      <c r="B937" s="194"/>
      <c r="C937" s="194"/>
      <c r="D937" s="194"/>
      <c r="E937" s="194"/>
      <c r="F937" s="194"/>
      <c r="G937" s="194"/>
      <c r="H937" s="194"/>
      <c r="I937" s="194"/>
      <c r="J937" s="194"/>
      <c r="K937" s="194"/>
      <c r="L937" s="194"/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194"/>
      <c r="X937" s="194"/>
      <c r="Y937" s="194"/>
      <c r="Z937" s="194"/>
    </row>
    <row r="938" spans="2:26">
      <c r="B938" s="194"/>
      <c r="C938" s="194"/>
      <c r="D938" s="194"/>
      <c r="E938" s="194"/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194"/>
      <c r="X938" s="194"/>
      <c r="Y938" s="194"/>
      <c r="Z938" s="194"/>
    </row>
    <row r="939" spans="2:26"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4"/>
      <c r="S939" s="194"/>
      <c r="T939" s="194"/>
      <c r="U939" s="194"/>
      <c r="V939" s="194"/>
      <c r="W939" s="194"/>
      <c r="X939" s="194"/>
      <c r="Y939" s="194"/>
      <c r="Z939" s="194"/>
    </row>
    <row r="940" spans="2:26">
      <c r="B940" s="194"/>
      <c r="C940" s="194"/>
      <c r="D940" s="194"/>
      <c r="E940" s="194"/>
      <c r="F940" s="194"/>
      <c r="G940" s="194"/>
      <c r="H940" s="194"/>
      <c r="I940" s="194"/>
      <c r="J940" s="194"/>
      <c r="K940" s="194"/>
      <c r="L940" s="194"/>
      <c r="M940" s="194"/>
      <c r="N940" s="194"/>
      <c r="O940" s="194"/>
      <c r="P940" s="194"/>
      <c r="Q940" s="194"/>
      <c r="R940" s="194"/>
      <c r="S940" s="194"/>
      <c r="T940" s="194"/>
      <c r="U940" s="194"/>
      <c r="V940" s="194"/>
      <c r="W940" s="194"/>
      <c r="X940" s="194"/>
      <c r="Y940" s="194"/>
      <c r="Z940" s="194"/>
    </row>
    <row r="941" spans="2:26">
      <c r="B941" s="194"/>
      <c r="C941" s="194"/>
      <c r="D941" s="194"/>
      <c r="E941" s="194"/>
      <c r="F941" s="194"/>
      <c r="G941" s="194"/>
      <c r="H941" s="194"/>
      <c r="I941" s="194"/>
      <c r="J941" s="194"/>
      <c r="K941" s="194"/>
      <c r="L941" s="194"/>
      <c r="M941" s="194"/>
      <c r="N941" s="194"/>
      <c r="O941" s="194"/>
      <c r="P941" s="194"/>
      <c r="Q941" s="194"/>
      <c r="R941" s="194"/>
      <c r="S941" s="194"/>
      <c r="T941" s="194"/>
      <c r="U941" s="194"/>
      <c r="V941" s="194"/>
      <c r="W941" s="194"/>
      <c r="X941" s="194"/>
      <c r="Y941" s="194"/>
      <c r="Z941" s="194"/>
    </row>
    <row r="942" spans="2:26">
      <c r="B942" s="194"/>
      <c r="C942" s="194"/>
      <c r="D942" s="194"/>
      <c r="E942" s="194"/>
      <c r="F942" s="194"/>
      <c r="G942" s="194"/>
      <c r="H942" s="194"/>
      <c r="I942" s="194"/>
      <c r="J942" s="194"/>
      <c r="K942" s="194"/>
      <c r="L942" s="194"/>
      <c r="M942" s="194"/>
      <c r="N942" s="194"/>
      <c r="O942" s="194"/>
      <c r="P942" s="194"/>
      <c r="Q942" s="194"/>
      <c r="R942" s="194"/>
      <c r="S942" s="194"/>
      <c r="T942" s="194"/>
      <c r="U942" s="194"/>
      <c r="V942" s="194"/>
      <c r="W942" s="194"/>
      <c r="X942" s="194"/>
      <c r="Y942" s="194"/>
      <c r="Z942" s="194"/>
    </row>
    <row r="943" spans="2:26">
      <c r="B943" s="194"/>
      <c r="C943" s="194"/>
      <c r="D943" s="194"/>
      <c r="E943" s="194"/>
      <c r="F943" s="194"/>
      <c r="G943" s="194"/>
      <c r="H943" s="194"/>
      <c r="I943" s="194"/>
      <c r="J943" s="194"/>
      <c r="K943" s="194"/>
      <c r="L943" s="194"/>
      <c r="M943" s="194"/>
      <c r="N943" s="194"/>
      <c r="O943" s="194"/>
      <c r="P943" s="194"/>
      <c r="Q943" s="194"/>
      <c r="R943" s="194"/>
      <c r="S943" s="194"/>
      <c r="T943" s="194"/>
      <c r="U943" s="194"/>
      <c r="V943" s="194"/>
      <c r="W943" s="194"/>
      <c r="X943" s="194"/>
      <c r="Y943" s="194"/>
      <c r="Z943" s="194"/>
    </row>
    <row r="944" spans="2:26">
      <c r="B944" s="194"/>
      <c r="C944" s="194"/>
      <c r="D944" s="194"/>
      <c r="E944" s="194"/>
      <c r="F944" s="194"/>
      <c r="G944" s="194"/>
      <c r="H944" s="194"/>
      <c r="I944" s="194"/>
      <c r="J944" s="194"/>
      <c r="K944" s="194"/>
      <c r="L944" s="194"/>
      <c r="M944" s="194"/>
      <c r="N944" s="194"/>
      <c r="O944" s="194"/>
      <c r="P944" s="194"/>
      <c r="Q944" s="194"/>
      <c r="R944" s="194"/>
      <c r="S944" s="194"/>
      <c r="T944" s="194"/>
      <c r="U944" s="194"/>
      <c r="V944" s="194"/>
      <c r="W944" s="194"/>
      <c r="X944" s="194"/>
      <c r="Y944" s="194"/>
      <c r="Z944" s="194"/>
    </row>
    <row r="945" spans="2:26">
      <c r="B945" s="194"/>
      <c r="C945" s="194"/>
      <c r="D945" s="194"/>
      <c r="E945" s="194"/>
      <c r="F945" s="194"/>
      <c r="G945" s="194"/>
      <c r="H945" s="194"/>
      <c r="I945" s="194"/>
      <c r="J945" s="194"/>
      <c r="K945" s="194"/>
      <c r="L945" s="194"/>
      <c r="M945" s="194"/>
      <c r="N945" s="194"/>
      <c r="O945" s="194"/>
      <c r="P945" s="194"/>
      <c r="Q945" s="194"/>
      <c r="R945" s="194"/>
      <c r="S945" s="194"/>
      <c r="T945" s="194"/>
      <c r="U945" s="194"/>
      <c r="V945" s="194"/>
      <c r="W945" s="194"/>
      <c r="X945" s="194"/>
      <c r="Y945" s="194"/>
      <c r="Z945" s="194"/>
    </row>
    <row r="946" spans="2:26">
      <c r="B946" s="194"/>
      <c r="C946" s="194"/>
      <c r="D946" s="194"/>
      <c r="E946" s="194"/>
      <c r="F946" s="194"/>
      <c r="G946" s="194"/>
      <c r="H946" s="194"/>
      <c r="I946" s="194"/>
      <c r="J946" s="194"/>
      <c r="K946" s="194"/>
      <c r="L946" s="194"/>
      <c r="M946" s="194"/>
      <c r="N946" s="194"/>
      <c r="O946" s="194"/>
      <c r="P946" s="194"/>
      <c r="Q946" s="194"/>
      <c r="R946" s="194"/>
      <c r="S946" s="194"/>
      <c r="T946" s="194"/>
      <c r="U946" s="194"/>
      <c r="V946" s="194"/>
      <c r="W946" s="194"/>
      <c r="X946" s="194"/>
      <c r="Y946" s="194"/>
      <c r="Z946" s="194"/>
    </row>
    <row r="947" spans="2:26">
      <c r="B947" s="194"/>
      <c r="C947" s="194"/>
      <c r="D947" s="194"/>
      <c r="E947" s="194"/>
      <c r="F947" s="194"/>
      <c r="G947" s="194"/>
      <c r="H947" s="194"/>
      <c r="I947" s="194"/>
      <c r="J947" s="194"/>
      <c r="K947" s="194"/>
      <c r="L947" s="194"/>
      <c r="M947" s="194"/>
      <c r="N947" s="194"/>
      <c r="O947" s="194"/>
      <c r="P947" s="194"/>
      <c r="Q947" s="194"/>
      <c r="R947" s="194"/>
      <c r="S947" s="194"/>
      <c r="T947" s="194"/>
      <c r="U947" s="194"/>
      <c r="V947" s="194"/>
      <c r="W947" s="194"/>
      <c r="X947" s="194"/>
      <c r="Y947" s="194"/>
      <c r="Z947" s="194"/>
    </row>
    <row r="948" spans="2:26">
      <c r="B948" s="194"/>
      <c r="C948" s="194"/>
      <c r="D948" s="194"/>
      <c r="E948" s="194"/>
      <c r="F948" s="194"/>
      <c r="G948" s="194"/>
      <c r="H948" s="194"/>
      <c r="I948" s="194"/>
      <c r="J948" s="194"/>
      <c r="K948" s="194"/>
      <c r="L948" s="194"/>
      <c r="M948" s="194"/>
      <c r="N948" s="194"/>
      <c r="O948" s="194"/>
      <c r="P948" s="194"/>
      <c r="Q948" s="194"/>
      <c r="R948" s="194"/>
      <c r="S948" s="194"/>
      <c r="T948" s="194"/>
      <c r="U948" s="194"/>
      <c r="V948" s="194"/>
      <c r="W948" s="194"/>
      <c r="X948" s="194"/>
      <c r="Y948" s="194"/>
      <c r="Z948" s="194"/>
    </row>
    <row r="949" spans="2:26">
      <c r="B949" s="194"/>
      <c r="C949" s="194"/>
      <c r="D949" s="194"/>
      <c r="E949" s="194"/>
      <c r="F949" s="194"/>
      <c r="G949" s="194"/>
      <c r="H949" s="194"/>
      <c r="I949" s="194"/>
      <c r="J949" s="194"/>
      <c r="K949" s="194"/>
      <c r="L949" s="194"/>
      <c r="M949" s="194"/>
      <c r="N949" s="194"/>
      <c r="O949" s="194"/>
      <c r="P949" s="194"/>
      <c r="Q949" s="194"/>
      <c r="R949" s="194"/>
      <c r="S949" s="194"/>
      <c r="T949" s="194"/>
      <c r="U949" s="194"/>
      <c r="V949" s="194"/>
      <c r="W949" s="194"/>
      <c r="X949" s="194"/>
      <c r="Y949" s="194"/>
      <c r="Z949" s="194"/>
    </row>
    <row r="950" spans="2:26">
      <c r="B950" s="194"/>
      <c r="C950" s="194"/>
      <c r="D950" s="194"/>
      <c r="E950" s="194"/>
      <c r="F950" s="194"/>
      <c r="G950" s="194"/>
      <c r="H950" s="194"/>
      <c r="I950" s="194"/>
      <c r="J950" s="194"/>
      <c r="K950" s="194"/>
      <c r="L950" s="194"/>
      <c r="M950" s="194"/>
      <c r="N950" s="194"/>
      <c r="O950" s="194"/>
      <c r="P950" s="194"/>
      <c r="Q950" s="194"/>
      <c r="R950" s="194"/>
      <c r="S950" s="194"/>
      <c r="T950" s="194"/>
      <c r="U950" s="194"/>
      <c r="V950" s="194"/>
      <c r="W950" s="194"/>
      <c r="X950" s="194"/>
      <c r="Y950" s="194"/>
      <c r="Z950" s="194"/>
    </row>
    <row r="951" spans="2:26">
      <c r="B951" s="194"/>
      <c r="C951" s="194"/>
      <c r="D951" s="194"/>
      <c r="E951" s="194"/>
      <c r="F951" s="194"/>
      <c r="G951" s="194"/>
      <c r="H951" s="194"/>
      <c r="I951" s="194"/>
      <c r="J951" s="194"/>
      <c r="K951" s="194"/>
      <c r="L951" s="194"/>
      <c r="M951" s="194"/>
      <c r="N951" s="194"/>
      <c r="O951" s="194"/>
      <c r="P951" s="194"/>
      <c r="Q951" s="194"/>
      <c r="R951" s="194"/>
      <c r="S951" s="194"/>
      <c r="T951" s="194"/>
      <c r="U951" s="194"/>
      <c r="V951" s="194"/>
      <c r="W951" s="194"/>
      <c r="X951" s="194"/>
      <c r="Y951" s="194"/>
      <c r="Z951" s="194"/>
    </row>
    <row r="952" spans="2:26">
      <c r="B952" s="194"/>
      <c r="C952" s="194"/>
      <c r="D952" s="194"/>
      <c r="E952" s="194"/>
      <c r="F952" s="194"/>
      <c r="G952" s="194"/>
      <c r="H952" s="194"/>
      <c r="I952" s="194"/>
      <c r="J952" s="194"/>
      <c r="K952" s="194"/>
      <c r="L952" s="194"/>
      <c r="M952" s="194"/>
      <c r="N952" s="194"/>
      <c r="O952" s="194"/>
      <c r="P952" s="194"/>
      <c r="Q952" s="194"/>
      <c r="R952" s="194"/>
      <c r="S952" s="194"/>
      <c r="T952" s="194"/>
      <c r="U952" s="194"/>
      <c r="V952" s="194"/>
      <c r="W952" s="194"/>
      <c r="X952" s="194"/>
      <c r="Y952" s="194"/>
      <c r="Z952" s="194"/>
    </row>
    <row r="953" spans="2:26">
      <c r="B953" s="194"/>
      <c r="C953" s="194"/>
      <c r="D953" s="194"/>
      <c r="E953" s="194"/>
      <c r="F953" s="194"/>
      <c r="G953" s="194"/>
      <c r="H953" s="194"/>
      <c r="I953" s="194"/>
      <c r="J953" s="194"/>
      <c r="K953" s="194"/>
      <c r="L953" s="194"/>
      <c r="M953" s="194"/>
      <c r="N953" s="194"/>
      <c r="O953" s="194"/>
      <c r="P953" s="194"/>
      <c r="Q953" s="194"/>
      <c r="R953" s="194"/>
      <c r="S953" s="194"/>
      <c r="T953" s="194"/>
      <c r="U953" s="194"/>
      <c r="V953" s="194"/>
      <c r="W953" s="194"/>
      <c r="X953" s="194"/>
      <c r="Y953" s="194"/>
      <c r="Z953" s="194"/>
    </row>
    <row r="954" spans="2:26">
      <c r="B954" s="194"/>
      <c r="C954" s="194"/>
      <c r="D954" s="194"/>
      <c r="E954" s="194"/>
      <c r="F954" s="194"/>
      <c r="G954" s="194"/>
      <c r="H954" s="194"/>
      <c r="I954" s="194"/>
      <c r="J954" s="194"/>
      <c r="K954" s="194"/>
      <c r="L954" s="194"/>
      <c r="M954" s="194"/>
      <c r="N954" s="194"/>
      <c r="O954" s="194"/>
      <c r="P954" s="194"/>
      <c r="Q954" s="194"/>
      <c r="R954" s="194"/>
      <c r="S954" s="194"/>
      <c r="T954" s="194"/>
      <c r="U954" s="194"/>
      <c r="V954" s="194"/>
      <c r="W954" s="194"/>
      <c r="X954" s="194"/>
      <c r="Y954" s="194"/>
      <c r="Z954" s="194"/>
    </row>
    <row r="955" spans="2:26">
      <c r="B955" s="194"/>
      <c r="C955" s="194"/>
      <c r="D955" s="194"/>
      <c r="E955" s="194"/>
      <c r="F955" s="194"/>
      <c r="G955" s="194"/>
      <c r="H955" s="194"/>
      <c r="I955" s="194"/>
      <c r="J955" s="194"/>
      <c r="K955" s="194"/>
      <c r="L955" s="194"/>
      <c r="M955" s="194"/>
      <c r="N955" s="194"/>
      <c r="O955" s="194"/>
      <c r="P955" s="194"/>
      <c r="Q955" s="194"/>
      <c r="R955" s="194"/>
      <c r="S955" s="194"/>
      <c r="T955" s="194"/>
      <c r="U955" s="194"/>
      <c r="V955" s="194"/>
      <c r="W955" s="194"/>
      <c r="X955" s="194"/>
      <c r="Y955" s="194"/>
      <c r="Z955" s="194"/>
    </row>
    <row r="956" spans="2:26">
      <c r="B956" s="194"/>
      <c r="C956" s="194"/>
      <c r="D956" s="194"/>
      <c r="E956" s="194"/>
      <c r="F956" s="194"/>
      <c r="G956" s="194"/>
      <c r="H956" s="194"/>
      <c r="I956" s="194"/>
      <c r="J956" s="194"/>
      <c r="K956" s="194"/>
      <c r="L956" s="194"/>
      <c r="M956" s="194"/>
      <c r="N956" s="194"/>
      <c r="O956" s="194"/>
      <c r="P956" s="194"/>
      <c r="Q956" s="194"/>
      <c r="R956" s="194"/>
      <c r="S956" s="194"/>
      <c r="T956" s="194"/>
      <c r="U956" s="194"/>
      <c r="V956" s="194"/>
      <c r="W956" s="194"/>
      <c r="X956" s="194"/>
      <c r="Y956" s="194"/>
      <c r="Z956" s="194"/>
    </row>
    <row r="957" spans="2:26">
      <c r="B957" s="194"/>
      <c r="C957" s="194"/>
      <c r="D957" s="194"/>
      <c r="E957" s="194"/>
      <c r="F957" s="194"/>
      <c r="G957" s="194"/>
      <c r="H957" s="194"/>
      <c r="I957" s="194"/>
      <c r="J957" s="194"/>
      <c r="K957" s="194"/>
      <c r="L957" s="194"/>
      <c r="M957" s="194"/>
      <c r="N957" s="194"/>
      <c r="O957" s="194"/>
      <c r="P957" s="194"/>
      <c r="Q957" s="194"/>
      <c r="R957" s="194"/>
      <c r="S957" s="194"/>
      <c r="T957" s="194"/>
      <c r="U957" s="194"/>
      <c r="V957" s="194"/>
      <c r="W957" s="194"/>
      <c r="X957" s="194"/>
      <c r="Y957" s="194"/>
      <c r="Z957" s="194"/>
    </row>
    <row r="958" spans="2:26">
      <c r="B958" s="194"/>
      <c r="C958" s="194"/>
      <c r="D958" s="194"/>
      <c r="E958" s="194"/>
      <c r="F958" s="194"/>
      <c r="G958" s="194"/>
      <c r="H958" s="194"/>
      <c r="I958" s="194"/>
      <c r="J958" s="194"/>
      <c r="K958" s="194"/>
      <c r="L958" s="194"/>
      <c r="M958" s="194"/>
      <c r="N958" s="194"/>
      <c r="O958" s="194"/>
      <c r="P958" s="194"/>
      <c r="Q958" s="194"/>
      <c r="R958" s="194"/>
      <c r="S958" s="194"/>
      <c r="T958" s="194"/>
      <c r="U958" s="194"/>
      <c r="V958" s="194"/>
      <c r="W958" s="194"/>
      <c r="X958" s="194"/>
      <c r="Y958" s="194"/>
      <c r="Z958" s="194"/>
    </row>
    <row r="959" spans="2:26">
      <c r="B959" s="194"/>
      <c r="C959" s="194"/>
      <c r="D959" s="194"/>
      <c r="E959" s="194"/>
      <c r="F959" s="194"/>
      <c r="G959" s="194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94"/>
      <c r="S959" s="194"/>
      <c r="T959" s="194"/>
      <c r="U959" s="194"/>
      <c r="V959" s="194"/>
      <c r="W959" s="194"/>
      <c r="X959" s="194"/>
      <c r="Y959" s="194"/>
      <c r="Z959" s="194"/>
    </row>
    <row r="960" spans="2:26">
      <c r="B960" s="194"/>
      <c r="C960" s="194"/>
      <c r="D960" s="194"/>
      <c r="E960" s="194"/>
      <c r="F960" s="194"/>
      <c r="G960" s="194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94"/>
      <c r="S960" s="194"/>
      <c r="T960" s="194"/>
      <c r="U960" s="194"/>
      <c r="V960" s="194"/>
      <c r="W960" s="194"/>
      <c r="X960" s="194"/>
      <c r="Y960" s="194"/>
      <c r="Z960" s="194"/>
    </row>
    <row r="961" spans="2:26">
      <c r="B961" s="194"/>
      <c r="C961" s="194"/>
      <c r="D961" s="194"/>
      <c r="E961" s="194"/>
      <c r="F961" s="194"/>
      <c r="G961" s="194"/>
      <c r="H961" s="194"/>
      <c r="I961" s="194"/>
      <c r="J961" s="194"/>
      <c r="K961" s="194"/>
      <c r="L961" s="194"/>
      <c r="M961" s="194"/>
      <c r="N961" s="194"/>
      <c r="O961" s="194"/>
      <c r="P961" s="194"/>
      <c r="Q961" s="194"/>
      <c r="R961" s="194"/>
      <c r="S961" s="194"/>
      <c r="T961" s="194"/>
      <c r="U961" s="194"/>
      <c r="V961" s="194"/>
      <c r="W961" s="194"/>
      <c r="X961" s="194"/>
      <c r="Y961" s="194"/>
      <c r="Z961" s="194"/>
    </row>
    <row r="962" spans="2:26">
      <c r="B962" s="194"/>
      <c r="C962" s="194"/>
      <c r="D962" s="194"/>
      <c r="E962" s="194"/>
      <c r="F962" s="194"/>
      <c r="G962" s="194"/>
      <c r="H962" s="194"/>
      <c r="I962" s="194"/>
      <c r="J962" s="194"/>
      <c r="K962" s="194"/>
      <c r="L962" s="194"/>
      <c r="M962" s="194"/>
      <c r="N962" s="194"/>
      <c r="O962" s="194"/>
      <c r="P962" s="194"/>
      <c r="Q962" s="194"/>
      <c r="R962" s="194"/>
      <c r="S962" s="194"/>
      <c r="T962" s="194"/>
      <c r="U962" s="194"/>
      <c r="V962" s="194"/>
      <c r="W962" s="194"/>
      <c r="X962" s="194"/>
      <c r="Y962" s="194"/>
      <c r="Z962" s="194"/>
    </row>
    <row r="963" spans="2:26">
      <c r="B963" s="194"/>
      <c r="C963" s="194"/>
      <c r="D963" s="194"/>
      <c r="E963" s="194"/>
      <c r="F963" s="194"/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4"/>
      <c r="Y963" s="194"/>
      <c r="Z963" s="194"/>
    </row>
    <row r="964" spans="2:26">
      <c r="B964" s="194"/>
      <c r="C964" s="194"/>
      <c r="D964" s="194"/>
      <c r="E964" s="194"/>
      <c r="F964" s="194"/>
      <c r="G964" s="19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94"/>
      <c r="S964" s="194"/>
      <c r="T964" s="194"/>
      <c r="U964" s="194"/>
      <c r="V964" s="194"/>
      <c r="W964" s="194"/>
      <c r="X964" s="194"/>
      <c r="Y964" s="194"/>
      <c r="Z964" s="194"/>
    </row>
    <row r="965" spans="2:26">
      <c r="B965" s="194"/>
      <c r="C965" s="194"/>
      <c r="D965" s="194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</row>
    <row r="966" spans="2:26">
      <c r="B966" s="194"/>
      <c r="C966" s="194"/>
      <c r="D966" s="194"/>
      <c r="E966" s="194"/>
      <c r="F966" s="194"/>
      <c r="G966" s="194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94"/>
      <c r="S966" s="194"/>
      <c r="T966" s="194"/>
      <c r="U966" s="194"/>
      <c r="V966" s="194"/>
      <c r="W966" s="194"/>
      <c r="X966" s="194"/>
      <c r="Y966" s="194"/>
      <c r="Z966" s="194"/>
    </row>
    <row r="967" spans="2:26">
      <c r="B967" s="194"/>
      <c r="C967" s="194"/>
      <c r="D967" s="194"/>
      <c r="E967" s="194"/>
      <c r="F967" s="194"/>
      <c r="G967" s="194"/>
      <c r="H967" s="194"/>
      <c r="I967" s="194"/>
      <c r="J967" s="194"/>
      <c r="K967" s="194"/>
      <c r="L967" s="194"/>
      <c r="M967" s="194"/>
      <c r="N967" s="194"/>
      <c r="O967" s="194"/>
      <c r="P967" s="194"/>
      <c r="Q967" s="194"/>
      <c r="R967" s="194"/>
      <c r="S967" s="194"/>
      <c r="T967" s="194"/>
      <c r="U967" s="194"/>
      <c r="V967" s="194"/>
      <c r="W967" s="194"/>
      <c r="X967" s="194"/>
      <c r="Y967" s="194"/>
      <c r="Z967" s="194"/>
    </row>
    <row r="968" spans="2:26">
      <c r="B968" s="194"/>
      <c r="C968" s="194"/>
      <c r="D968" s="194"/>
      <c r="E968" s="194"/>
      <c r="F968" s="194"/>
      <c r="G968" s="194"/>
      <c r="H968" s="194"/>
      <c r="I968" s="194"/>
      <c r="J968" s="194"/>
      <c r="K968" s="194"/>
      <c r="L968" s="194"/>
      <c r="M968" s="194"/>
      <c r="N968" s="194"/>
      <c r="O968" s="194"/>
      <c r="P968" s="194"/>
      <c r="Q968" s="194"/>
      <c r="R968" s="194"/>
      <c r="S968" s="194"/>
      <c r="T968" s="194"/>
      <c r="U968" s="194"/>
      <c r="V968" s="194"/>
      <c r="W968" s="194"/>
      <c r="X968" s="194"/>
      <c r="Y968" s="194"/>
      <c r="Z968" s="194"/>
    </row>
    <row r="969" spans="2:26">
      <c r="B969" s="194"/>
      <c r="C969" s="194"/>
      <c r="D969" s="194"/>
      <c r="E969" s="194"/>
      <c r="F969" s="194"/>
      <c r="G969" s="194"/>
      <c r="H969" s="194"/>
      <c r="I969" s="194"/>
      <c r="J969" s="194"/>
      <c r="K969" s="194"/>
      <c r="L969" s="194"/>
      <c r="M969" s="194"/>
      <c r="N969" s="194"/>
      <c r="O969" s="194"/>
      <c r="P969" s="194"/>
      <c r="Q969" s="194"/>
      <c r="R969" s="194"/>
      <c r="S969" s="194"/>
      <c r="T969" s="194"/>
      <c r="U969" s="194"/>
      <c r="V969" s="194"/>
      <c r="W969" s="194"/>
      <c r="X969" s="194"/>
      <c r="Y969" s="194"/>
      <c r="Z969" s="194"/>
    </row>
    <row r="970" spans="2:26">
      <c r="B970" s="194"/>
      <c r="C970" s="194"/>
      <c r="D970" s="194"/>
      <c r="E970" s="194"/>
      <c r="F970" s="194"/>
      <c r="G970" s="194"/>
      <c r="H970" s="194"/>
      <c r="I970" s="194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</row>
    <row r="971" spans="2:26">
      <c r="B971" s="194"/>
      <c r="C971" s="194"/>
      <c r="D971" s="194"/>
      <c r="E971" s="194"/>
      <c r="F971" s="194"/>
      <c r="G971" s="194"/>
      <c r="H971" s="194"/>
      <c r="I971" s="194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</row>
    <row r="972" spans="2:26">
      <c r="B972" s="194"/>
      <c r="C972" s="194"/>
      <c r="D972" s="194"/>
      <c r="E972" s="194"/>
      <c r="F972" s="194"/>
      <c r="G972" s="194"/>
      <c r="H972" s="194"/>
      <c r="I972" s="194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</row>
    <row r="973" spans="2:26">
      <c r="B973" s="194"/>
      <c r="C973" s="194"/>
      <c r="D973" s="194"/>
      <c r="E973" s="194"/>
      <c r="F973" s="194"/>
      <c r="G973" s="194"/>
      <c r="H973" s="194"/>
      <c r="I973" s="194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</row>
    <row r="974" spans="2:26"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</row>
    <row r="975" spans="2:26">
      <c r="B975" s="194"/>
      <c r="C975" s="194"/>
      <c r="D975" s="194"/>
      <c r="E975" s="194"/>
      <c r="F975" s="194"/>
      <c r="G975" s="194"/>
      <c r="H975" s="194"/>
      <c r="I975" s="194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</row>
    <row r="976" spans="2:26"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</row>
    <row r="977" spans="2:26">
      <c r="B977" s="194"/>
      <c r="C977" s="194"/>
      <c r="D977" s="194"/>
      <c r="E977" s="194"/>
      <c r="F977" s="194"/>
      <c r="G977" s="194"/>
      <c r="H977" s="194"/>
      <c r="I977" s="194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</row>
    <row r="978" spans="2:26"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</row>
    <row r="979" spans="2:26">
      <c r="B979" s="194"/>
      <c r="C979" s="194"/>
      <c r="D979" s="194"/>
      <c r="E979" s="194"/>
      <c r="F979" s="194"/>
      <c r="G979" s="194"/>
      <c r="H979" s="194"/>
      <c r="I979" s="194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</row>
    <row r="980" spans="2:26">
      <c r="B980" s="194"/>
      <c r="C980" s="194"/>
      <c r="D980" s="194"/>
      <c r="E980" s="194"/>
      <c r="F980" s="194"/>
      <c r="G980" s="194"/>
      <c r="H980" s="194"/>
      <c r="I980" s="194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</row>
    <row r="981" spans="2:26">
      <c r="B981" s="194"/>
      <c r="C981" s="194"/>
      <c r="D981" s="194"/>
      <c r="E981" s="194"/>
      <c r="F981" s="194"/>
      <c r="G981" s="194"/>
      <c r="H981" s="194"/>
      <c r="I981" s="194"/>
      <c r="J981" s="194"/>
      <c r="K981" s="194"/>
      <c r="L981" s="194"/>
      <c r="M981" s="194"/>
      <c r="N981" s="194"/>
      <c r="O981" s="194"/>
      <c r="P981" s="194"/>
      <c r="Q981" s="194"/>
      <c r="R981" s="194"/>
      <c r="S981" s="194"/>
      <c r="T981" s="194"/>
      <c r="U981" s="194"/>
      <c r="V981" s="194"/>
      <c r="W981" s="194"/>
      <c r="X981" s="194"/>
      <c r="Y981" s="194"/>
      <c r="Z981" s="194"/>
    </row>
    <row r="982" spans="2:26">
      <c r="B982" s="194"/>
      <c r="C982" s="194"/>
      <c r="D982" s="194"/>
      <c r="E982" s="194"/>
      <c r="F982" s="194"/>
      <c r="G982" s="194"/>
      <c r="H982" s="194"/>
      <c r="I982" s="194"/>
      <c r="J982" s="194"/>
      <c r="K982" s="194"/>
      <c r="L982" s="194"/>
      <c r="M982" s="194"/>
      <c r="N982" s="194"/>
      <c r="O982" s="194"/>
      <c r="P982" s="194"/>
      <c r="Q982" s="194"/>
      <c r="R982" s="194"/>
      <c r="S982" s="194"/>
      <c r="T982" s="194"/>
      <c r="U982" s="194"/>
      <c r="V982" s="194"/>
      <c r="W982" s="194"/>
      <c r="X982" s="194"/>
      <c r="Y982" s="194"/>
      <c r="Z982" s="194"/>
    </row>
    <row r="983" spans="2:26"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</row>
    <row r="984" spans="2:26"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</row>
    <row r="985" spans="2:26"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</row>
    <row r="986" spans="2:26">
      <c r="B986" s="194"/>
      <c r="C986" s="194"/>
      <c r="D986" s="194"/>
      <c r="E986" s="194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94"/>
      <c r="S986" s="194"/>
      <c r="T986" s="194"/>
      <c r="U986" s="194"/>
      <c r="V986" s="194"/>
      <c r="W986" s="194"/>
      <c r="X986" s="194"/>
      <c r="Y986" s="194"/>
      <c r="Z986" s="194"/>
    </row>
    <row r="987" spans="2:26">
      <c r="B987" s="194"/>
      <c r="C987" s="194"/>
      <c r="D987" s="194"/>
      <c r="E987" s="194"/>
      <c r="F987" s="194"/>
      <c r="G987" s="194"/>
      <c r="H987" s="194"/>
      <c r="I987" s="194"/>
      <c r="J987" s="194"/>
      <c r="K987" s="194"/>
      <c r="L987" s="194"/>
      <c r="M987" s="194"/>
      <c r="N987" s="194"/>
      <c r="O987" s="194"/>
      <c r="P987" s="194"/>
      <c r="Q987" s="194"/>
      <c r="R987" s="194"/>
      <c r="S987" s="194"/>
      <c r="T987" s="194"/>
      <c r="U987" s="194"/>
      <c r="V987" s="194"/>
      <c r="W987" s="194"/>
      <c r="X987" s="194"/>
      <c r="Y987" s="194"/>
      <c r="Z987" s="194"/>
    </row>
    <row r="988" spans="2:26">
      <c r="B988" s="194"/>
      <c r="C988" s="194"/>
      <c r="D988" s="194"/>
      <c r="E988" s="194"/>
      <c r="F988" s="194"/>
      <c r="G988" s="194"/>
      <c r="H988" s="194"/>
      <c r="I988" s="194"/>
      <c r="J988" s="194"/>
      <c r="K988" s="194"/>
      <c r="L988" s="194"/>
      <c r="M988" s="194"/>
      <c r="N988" s="194"/>
      <c r="O988" s="194"/>
      <c r="P988" s="194"/>
      <c r="Q988" s="194"/>
      <c r="R988" s="194"/>
      <c r="S988" s="194"/>
      <c r="T988" s="194"/>
      <c r="U988" s="194"/>
      <c r="V988" s="194"/>
      <c r="W988" s="194"/>
      <c r="X988" s="194"/>
      <c r="Y988" s="194"/>
      <c r="Z988" s="194"/>
    </row>
    <row r="989" spans="2:26">
      <c r="B989" s="194"/>
      <c r="C989" s="194"/>
      <c r="D989" s="194"/>
      <c r="E989" s="194"/>
      <c r="F989" s="194"/>
      <c r="G989" s="194"/>
      <c r="H989" s="194"/>
      <c r="I989" s="194"/>
      <c r="J989" s="194"/>
      <c r="K989" s="194"/>
      <c r="L989" s="194"/>
      <c r="M989" s="194"/>
      <c r="N989" s="194"/>
      <c r="O989" s="194"/>
      <c r="P989" s="194"/>
      <c r="Q989" s="194"/>
      <c r="R989" s="194"/>
      <c r="S989" s="194"/>
      <c r="T989" s="194"/>
      <c r="U989" s="194"/>
      <c r="V989" s="194"/>
      <c r="W989" s="194"/>
      <c r="X989" s="194"/>
      <c r="Y989" s="194"/>
      <c r="Z989" s="194"/>
    </row>
    <row r="990" spans="2:26">
      <c r="B990" s="194"/>
      <c r="C990" s="194"/>
      <c r="D990" s="194"/>
      <c r="E990" s="194"/>
      <c r="F990" s="194"/>
      <c r="G990" s="194"/>
      <c r="H990" s="194"/>
      <c r="I990" s="194"/>
      <c r="J990" s="194"/>
      <c r="K990" s="194"/>
      <c r="L990" s="194"/>
      <c r="M990" s="194"/>
      <c r="N990" s="194"/>
      <c r="O990" s="194"/>
      <c r="P990" s="194"/>
      <c r="Q990" s="194"/>
      <c r="R990" s="194"/>
      <c r="S990" s="194"/>
      <c r="T990" s="194"/>
      <c r="U990" s="194"/>
      <c r="V990" s="194"/>
      <c r="W990" s="194"/>
      <c r="X990" s="194"/>
      <c r="Y990" s="194"/>
      <c r="Z990" s="194"/>
    </row>
    <row r="991" spans="2:26">
      <c r="B991" s="194"/>
      <c r="C991" s="194"/>
      <c r="D991" s="194"/>
      <c r="E991" s="194"/>
      <c r="F991" s="194"/>
      <c r="G991" s="194"/>
      <c r="H991" s="194"/>
      <c r="I991" s="194"/>
      <c r="J991" s="194"/>
      <c r="K991" s="194"/>
      <c r="L991" s="194"/>
      <c r="M991" s="194"/>
      <c r="N991" s="194"/>
      <c r="O991" s="194"/>
      <c r="P991" s="194"/>
      <c r="Q991" s="194"/>
      <c r="R991" s="194"/>
      <c r="S991" s="194"/>
      <c r="T991" s="194"/>
      <c r="U991" s="194"/>
      <c r="V991" s="194"/>
      <c r="W991" s="194"/>
      <c r="X991" s="194"/>
      <c r="Y991" s="194"/>
      <c r="Z991" s="194"/>
    </row>
    <row r="992" spans="2:26">
      <c r="B992" s="194"/>
      <c r="C992" s="194"/>
      <c r="D992" s="194"/>
      <c r="E992" s="194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</row>
    <row r="993" spans="2:26">
      <c r="B993" s="194"/>
      <c r="C993" s="194"/>
      <c r="D993" s="194"/>
      <c r="E993" s="194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</row>
    <row r="994" spans="2:26">
      <c r="B994" s="194"/>
      <c r="C994" s="194"/>
      <c r="D994" s="194"/>
      <c r="E994" s="194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</row>
    <row r="995" spans="2:26">
      <c r="B995" s="194"/>
      <c r="C995" s="194"/>
      <c r="D995" s="194"/>
      <c r="E995" s="194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</row>
    <row r="996" spans="2:26">
      <c r="B996" s="194"/>
      <c r="C996" s="194"/>
      <c r="D996" s="194"/>
      <c r="E996" s="194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</row>
    <row r="997" spans="2:26">
      <c r="B997" s="194"/>
      <c r="C997" s="194"/>
      <c r="D997" s="194"/>
      <c r="E997" s="194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</row>
    <row r="998" spans="2:26">
      <c r="B998" s="194"/>
      <c r="C998" s="194"/>
      <c r="D998" s="194"/>
      <c r="E998" s="194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</row>
    <row r="999" spans="2:26">
      <c r="B999" s="194"/>
      <c r="C999" s="194"/>
      <c r="D999" s="194"/>
      <c r="E999" s="194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</row>
    <row r="1000" spans="2:26"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</row>
    <row r="1001" spans="2:26">
      <c r="B1001" s="194"/>
      <c r="C1001" s="194"/>
      <c r="D1001" s="194"/>
      <c r="E1001" s="194"/>
      <c r="F1001" s="194"/>
      <c r="G1001" s="194"/>
      <c r="H1001" s="194"/>
      <c r="I1001" s="194"/>
      <c r="J1001" s="194"/>
      <c r="K1001" s="194"/>
      <c r="L1001" s="194"/>
      <c r="M1001" s="194"/>
      <c r="N1001" s="194"/>
      <c r="O1001" s="194"/>
      <c r="P1001" s="194"/>
      <c r="Q1001" s="194"/>
      <c r="R1001" s="194"/>
      <c r="S1001" s="194"/>
      <c r="T1001" s="194"/>
      <c r="U1001" s="194"/>
      <c r="V1001" s="194"/>
      <c r="W1001" s="194"/>
      <c r="X1001" s="194"/>
      <c r="Y1001" s="194"/>
      <c r="Z1001" s="194"/>
    </row>
    <row r="1002" spans="2:26">
      <c r="B1002" s="194"/>
      <c r="C1002" s="194"/>
      <c r="D1002" s="194"/>
      <c r="E1002" s="194"/>
      <c r="F1002" s="194"/>
      <c r="G1002" s="194"/>
      <c r="H1002" s="194"/>
      <c r="I1002" s="194"/>
      <c r="J1002" s="194"/>
      <c r="K1002" s="194"/>
      <c r="L1002" s="194"/>
      <c r="M1002" s="194"/>
      <c r="N1002" s="194"/>
      <c r="O1002" s="194"/>
      <c r="P1002" s="194"/>
      <c r="Q1002" s="194"/>
      <c r="R1002" s="194"/>
      <c r="S1002" s="194"/>
      <c r="T1002" s="194"/>
      <c r="U1002" s="194"/>
      <c r="V1002" s="194"/>
      <c r="W1002" s="194"/>
      <c r="X1002" s="194"/>
      <c r="Y1002" s="194"/>
      <c r="Z1002" s="194"/>
    </row>
    <row r="1003" spans="2:26">
      <c r="B1003" s="194"/>
      <c r="C1003" s="194"/>
      <c r="D1003" s="194"/>
      <c r="E1003" s="194"/>
      <c r="F1003" s="194"/>
      <c r="G1003" s="194"/>
      <c r="H1003" s="194"/>
      <c r="I1003" s="194"/>
      <c r="J1003" s="194"/>
      <c r="K1003" s="194"/>
      <c r="L1003" s="194"/>
      <c r="M1003" s="194"/>
      <c r="N1003" s="194"/>
      <c r="O1003" s="194"/>
      <c r="P1003" s="194"/>
      <c r="Q1003" s="194"/>
      <c r="R1003" s="194"/>
      <c r="S1003" s="194"/>
      <c r="T1003" s="194"/>
      <c r="U1003" s="194"/>
      <c r="V1003" s="194"/>
      <c r="W1003" s="194"/>
      <c r="X1003" s="194"/>
      <c r="Y1003" s="194"/>
      <c r="Z1003" s="194"/>
    </row>
    <row r="1004" spans="2:26">
      <c r="B1004" s="194"/>
      <c r="C1004" s="194"/>
      <c r="D1004" s="194"/>
      <c r="E1004" s="194"/>
      <c r="F1004" s="194"/>
      <c r="G1004" s="194"/>
      <c r="H1004" s="194"/>
      <c r="I1004" s="194"/>
      <c r="J1004" s="194"/>
      <c r="K1004" s="194"/>
      <c r="L1004" s="194"/>
      <c r="M1004" s="194"/>
      <c r="N1004" s="194"/>
      <c r="O1004" s="194"/>
      <c r="P1004" s="194"/>
      <c r="Q1004" s="194"/>
      <c r="R1004" s="194"/>
      <c r="S1004" s="194"/>
      <c r="T1004" s="194"/>
      <c r="U1004" s="194"/>
      <c r="V1004" s="194"/>
      <c r="W1004" s="194"/>
      <c r="X1004" s="194"/>
      <c r="Y1004" s="194"/>
      <c r="Z1004" s="194"/>
    </row>
    <row r="1005" spans="2:26">
      <c r="B1005" s="194"/>
      <c r="C1005" s="194"/>
      <c r="D1005" s="194"/>
      <c r="E1005" s="194"/>
      <c r="F1005" s="194"/>
      <c r="G1005" s="194"/>
      <c r="H1005" s="194"/>
      <c r="I1005" s="194"/>
      <c r="J1005" s="194"/>
      <c r="K1005" s="194"/>
      <c r="L1005" s="194"/>
      <c r="M1005" s="194"/>
      <c r="N1005" s="194"/>
      <c r="O1005" s="194"/>
      <c r="P1005" s="194"/>
      <c r="Q1005" s="194"/>
      <c r="R1005" s="194"/>
      <c r="S1005" s="194"/>
      <c r="T1005" s="194"/>
      <c r="U1005" s="194"/>
      <c r="V1005" s="194"/>
      <c r="W1005" s="194"/>
      <c r="X1005" s="194"/>
      <c r="Y1005" s="194"/>
      <c r="Z1005" s="194"/>
    </row>
    <row r="1006" spans="2:26">
      <c r="B1006" s="194"/>
      <c r="C1006" s="194"/>
      <c r="D1006" s="194"/>
      <c r="E1006" s="194"/>
      <c r="F1006" s="194"/>
      <c r="G1006" s="194"/>
      <c r="H1006" s="194"/>
      <c r="I1006" s="194"/>
      <c r="J1006" s="194"/>
      <c r="K1006" s="194"/>
      <c r="L1006" s="194"/>
      <c r="M1006" s="194"/>
      <c r="N1006" s="194"/>
      <c r="O1006" s="194"/>
      <c r="P1006" s="194"/>
      <c r="Q1006" s="194"/>
      <c r="R1006" s="194"/>
      <c r="S1006" s="194"/>
      <c r="T1006" s="194"/>
      <c r="U1006" s="194"/>
      <c r="V1006" s="194"/>
      <c r="W1006" s="194"/>
      <c r="X1006" s="194"/>
      <c r="Y1006" s="194"/>
      <c r="Z1006" s="194"/>
    </row>
    <row r="1007" spans="2:26">
      <c r="B1007" s="194"/>
      <c r="C1007" s="194"/>
      <c r="D1007" s="194"/>
      <c r="E1007" s="194"/>
      <c r="F1007" s="194"/>
      <c r="G1007" s="194"/>
      <c r="H1007" s="194"/>
      <c r="I1007" s="194"/>
      <c r="J1007" s="194"/>
      <c r="K1007" s="194"/>
      <c r="L1007" s="194"/>
      <c r="M1007" s="194"/>
      <c r="N1007" s="194"/>
      <c r="O1007" s="194"/>
      <c r="P1007" s="194"/>
      <c r="Q1007" s="194"/>
      <c r="R1007" s="194"/>
      <c r="S1007" s="194"/>
      <c r="T1007" s="194"/>
      <c r="U1007" s="194"/>
      <c r="V1007" s="194"/>
      <c r="W1007" s="194"/>
      <c r="X1007" s="194"/>
      <c r="Y1007" s="194"/>
      <c r="Z1007" s="194"/>
    </row>
    <row r="1008" spans="2:26">
      <c r="B1008" s="194"/>
      <c r="C1008" s="194"/>
      <c r="D1008" s="194"/>
      <c r="E1008" s="194"/>
      <c r="F1008" s="194"/>
      <c r="G1008" s="194"/>
      <c r="H1008" s="194"/>
      <c r="I1008" s="194"/>
      <c r="J1008" s="194"/>
      <c r="K1008" s="194"/>
      <c r="L1008" s="194"/>
      <c r="M1008" s="194"/>
      <c r="N1008" s="194"/>
      <c r="O1008" s="194"/>
      <c r="P1008" s="194"/>
      <c r="Q1008" s="194"/>
      <c r="R1008" s="194"/>
      <c r="S1008" s="194"/>
      <c r="T1008" s="194"/>
      <c r="U1008" s="194"/>
      <c r="V1008" s="194"/>
      <c r="W1008" s="194"/>
      <c r="X1008" s="194"/>
      <c r="Y1008" s="194"/>
      <c r="Z1008" s="194"/>
    </row>
    <row r="1009" spans="2:26">
      <c r="B1009" s="194"/>
      <c r="C1009" s="194"/>
      <c r="D1009" s="194"/>
      <c r="E1009" s="194"/>
      <c r="F1009" s="194"/>
      <c r="G1009" s="194"/>
      <c r="H1009" s="194"/>
      <c r="I1009" s="194"/>
      <c r="J1009" s="194"/>
      <c r="K1009" s="194"/>
      <c r="L1009" s="194"/>
      <c r="M1009" s="194"/>
      <c r="N1009" s="194"/>
      <c r="O1009" s="194"/>
      <c r="P1009" s="194"/>
      <c r="Q1009" s="194"/>
      <c r="R1009" s="194"/>
      <c r="S1009" s="194"/>
      <c r="T1009" s="194"/>
      <c r="U1009" s="194"/>
      <c r="V1009" s="194"/>
      <c r="W1009" s="194"/>
      <c r="X1009" s="194"/>
      <c r="Y1009" s="194"/>
      <c r="Z1009" s="194"/>
    </row>
    <row r="1010" spans="2:26">
      <c r="B1010" s="194"/>
      <c r="C1010" s="194"/>
      <c r="D1010" s="194"/>
      <c r="E1010" s="194"/>
      <c r="F1010" s="194"/>
      <c r="G1010" s="194"/>
      <c r="H1010" s="194"/>
      <c r="I1010" s="194"/>
      <c r="J1010" s="194"/>
      <c r="K1010" s="194"/>
      <c r="L1010" s="194"/>
      <c r="M1010" s="194"/>
      <c r="N1010" s="194"/>
      <c r="O1010" s="194"/>
      <c r="P1010" s="194"/>
      <c r="Q1010" s="194"/>
      <c r="R1010" s="194"/>
      <c r="S1010" s="194"/>
      <c r="T1010" s="194"/>
      <c r="U1010" s="194"/>
      <c r="V1010" s="194"/>
      <c r="W1010" s="194"/>
      <c r="X1010" s="194"/>
      <c r="Y1010" s="194"/>
      <c r="Z1010" s="194"/>
    </row>
    <row r="1011" spans="2:26">
      <c r="B1011" s="194"/>
      <c r="C1011" s="194"/>
      <c r="D1011" s="194"/>
      <c r="E1011" s="194"/>
      <c r="F1011" s="194"/>
      <c r="G1011" s="194"/>
      <c r="H1011" s="194"/>
      <c r="I1011" s="194"/>
      <c r="J1011" s="194"/>
      <c r="K1011" s="194"/>
      <c r="L1011" s="194"/>
      <c r="M1011" s="194"/>
      <c r="N1011" s="194"/>
      <c r="O1011" s="194"/>
      <c r="P1011" s="194"/>
      <c r="Q1011" s="194"/>
      <c r="R1011" s="194"/>
      <c r="S1011" s="194"/>
      <c r="T1011" s="194"/>
      <c r="U1011" s="194"/>
      <c r="V1011" s="194"/>
      <c r="W1011" s="194"/>
      <c r="X1011" s="194"/>
      <c r="Y1011" s="194"/>
      <c r="Z1011" s="194"/>
    </row>
    <row r="1012" spans="2:26">
      <c r="B1012" s="194"/>
      <c r="C1012" s="194"/>
      <c r="D1012" s="194"/>
      <c r="E1012" s="194"/>
      <c r="F1012" s="194"/>
      <c r="G1012" s="194"/>
      <c r="H1012" s="194"/>
      <c r="I1012" s="194"/>
      <c r="J1012" s="194"/>
      <c r="K1012" s="194"/>
      <c r="L1012" s="194"/>
      <c r="M1012" s="194"/>
      <c r="N1012" s="194"/>
      <c r="O1012" s="194"/>
      <c r="P1012" s="194"/>
      <c r="Q1012" s="194"/>
      <c r="R1012" s="194"/>
      <c r="S1012" s="194"/>
      <c r="T1012" s="194"/>
      <c r="U1012" s="194"/>
      <c r="V1012" s="194"/>
      <c r="W1012" s="194"/>
      <c r="X1012" s="194"/>
      <c r="Y1012" s="194"/>
      <c r="Z1012" s="194"/>
    </row>
    <row r="1013" spans="2:26">
      <c r="B1013" s="194"/>
      <c r="C1013" s="194"/>
      <c r="D1013" s="194"/>
      <c r="E1013" s="194"/>
      <c r="F1013" s="194"/>
      <c r="G1013" s="194"/>
      <c r="H1013" s="194"/>
      <c r="I1013" s="194"/>
      <c r="J1013" s="194"/>
      <c r="K1013" s="194"/>
      <c r="L1013" s="194"/>
      <c r="M1013" s="194"/>
      <c r="N1013" s="194"/>
      <c r="O1013" s="194"/>
      <c r="P1013" s="194"/>
      <c r="Q1013" s="194"/>
      <c r="R1013" s="194"/>
      <c r="S1013" s="194"/>
      <c r="T1013" s="194"/>
      <c r="U1013" s="194"/>
      <c r="V1013" s="194"/>
      <c r="W1013" s="194"/>
      <c r="X1013" s="194"/>
      <c r="Y1013" s="194"/>
      <c r="Z1013" s="194"/>
    </row>
    <row r="1014" spans="2:26">
      <c r="B1014" s="194"/>
      <c r="C1014" s="194"/>
      <c r="D1014" s="194"/>
      <c r="E1014" s="194"/>
      <c r="F1014" s="194"/>
      <c r="G1014" s="194"/>
      <c r="H1014" s="194"/>
      <c r="I1014" s="194"/>
      <c r="J1014" s="194"/>
      <c r="K1014" s="194"/>
      <c r="L1014" s="194"/>
      <c r="M1014" s="194"/>
      <c r="N1014" s="194"/>
      <c r="O1014" s="194"/>
      <c r="P1014" s="194"/>
      <c r="Q1014" s="194"/>
      <c r="R1014" s="194"/>
      <c r="S1014" s="194"/>
      <c r="T1014" s="194"/>
      <c r="U1014" s="194"/>
      <c r="V1014" s="194"/>
      <c r="W1014" s="194"/>
      <c r="X1014" s="194"/>
      <c r="Y1014" s="194"/>
      <c r="Z1014" s="194"/>
    </row>
    <row r="1015" spans="2:26">
      <c r="B1015" s="194"/>
      <c r="C1015" s="194"/>
      <c r="D1015" s="194"/>
      <c r="E1015" s="194"/>
      <c r="F1015" s="194"/>
      <c r="G1015" s="194"/>
      <c r="H1015" s="194"/>
      <c r="I1015" s="194"/>
      <c r="J1015" s="194"/>
      <c r="K1015" s="194"/>
      <c r="L1015" s="194"/>
      <c r="M1015" s="194"/>
      <c r="N1015" s="194"/>
      <c r="O1015" s="194"/>
      <c r="P1015" s="194"/>
      <c r="Q1015" s="194"/>
      <c r="R1015" s="194"/>
      <c r="S1015" s="194"/>
      <c r="T1015" s="194"/>
      <c r="U1015" s="194"/>
      <c r="V1015" s="194"/>
      <c r="W1015" s="194"/>
      <c r="X1015" s="194"/>
      <c r="Y1015" s="194"/>
      <c r="Z1015" s="194"/>
    </row>
    <row r="1016" spans="2:26">
      <c r="B1016" s="194"/>
      <c r="C1016" s="194"/>
      <c r="D1016" s="194"/>
      <c r="E1016" s="194"/>
      <c r="F1016" s="194"/>
      <c r="G1016" s="194"/>
      <c r="H1016" s="194"/>
      <c r="I1016" s="194"/>
      <c r="J1016" s="194"/>
      <c r="K1016" s="194"/>
      <c r="L1016" s="194"/>
      <c r="M1016" s="194"/>
      <c r="N1016" s="194"/>
      <c r="O1016" s="194"/>
      <c r="P1016" s="194"/>
      <c r="Q1016" s="194"/>
      <c r="R1016" s="194"/>
      <c r="S1016" s="194"/>
      <c r="T1016" s="194"/>
      <c r="U1016" s="194"/>
      <c r="V1016" s="194"/>
      <c r="W1016" s="194"/>
      <c r="X1016" s="194"/>
      <c r="Y1016" s="194"/>
      <c r="Z1016" s="194"/>
    </row>
    <row r="1017" spans="2:26">
      <c r="B1017" s="194"/>
      <c r="C1017" s="194"/>
      <c r="D1017" s="194"/>
      <c r="E1017" s="194"/>
      <c r="F1017" s="194"/>
      <c r="G1017" s="194"/>
      <c r="H1017" s="194"/>
      <c r="I1017" s="194"/>
      <c r="J1017" s="194"/>
      <c r="K1017" s="194"/>
      <c r="L1017" s="194"/>
      <c r="M1017" s="194"/>
      <c r="N1017" s="194"/>
      <c r="O1017" s="194"/>
      <c r="P1017" s="194"/>
      <c r="Q1017" s="194"/>
      <c r="R1017" s="194"/>
      <c r="S1017" s="194"/>
      <c r="T1017" s="194"/>
      <c r="U1017" s="194"/>
      <c r="V1017" s="194"/>
      <c r="W1017" s="194"/>
      <c r="X1017" s="194"/>
      <c r="Y1017" s="194"/>
      <c r="Z1017" s="194"/>
    </row>
    <row r="1018" spans="2:26">
      <c r="B1018" s="194"/>
      <c r="C1018" s="194"/>
      <c r="D1018" s="194"/>
      <c r="E1018" s="194"/>
      <c r="F1018" s="194"/>
      <c r="G1018" s="194"/>
      <c r="H1018" s="194"/>
      <c r="I1018" s="194"/>
      <c r="J1018" s="194"/>
      <c r="K1018" s="194"/>
      <c r="L1018" s="194"/>
      <c r="M1018" s="194"/>
      <c r="N1018" s="194"/>
      <c r="O1018" s="194"/>
      <c r="P1018" s="194"/>
      <c r="Q1018" s="194"/>
      <c r="R1018" s="194"/>
      <c r="S1018" s="194"/>
      <c r="T1018" s="194"/>
      <c r="U1018" s="194"/>
      <c r="V1018" s="194"/>
      <c r="W1018" s="194"/>
      <c r="X1018" s="194"/>
      <c r="Y1018" s="194"/>
      <c r="Z1018" s="194"/>
    </row>
    <row r="1019" spans="2:26">
      <c r="B1019" s="194"/>
      <c r="C1019" s="194"/>
      <c r="D1019" s="194"/>
      <c r="E1019" s="194"/>
      <c r="F1019" s="194"/>
      <c r="G1019" s="194"/>
      <c r="H1019" s="194"/>
      <c r="I1019" s="194"/>
      <c r="J1019" s="194"/>
      <c r="K1019" s="194"/>
      <c r="L1019" s="194"/>
      <c r="M1019" s="194"/>
      <c r="N1019" s="194"/>
      <c r="O1019" s="194"/>
      <c r="P1019" s="194"/>
      <c r="Q1019" s="194"/>
      <c r="R1019" s="194"/>
      <c r="S1019" s="194"/>
      <c r="T1019" s="194"/>
      <c r="U1019" s="194"/>
      <c r="V1019" s="194"/>
      <c r="W1019" s="194"/>
      <c r="X1019" s="194"/>
      <c r="Y1019" s="194"/>
      <c r="Z1019" s="194"/>
    </row>
    <row r="1020" spans="2:26">
      <c r="B1020" s="194"/>
      <c r="C1020" s="194"/>
      <c r="D1020" s="194"/>
      <c r="E1020" s="194"/>
      <c r="F1020" s="194"/>
      <c r="G1020" s="194"/>
      <c r="H1020" s="194"/>
      <c r="I1020" s="194"/>
      <c r="J1020" s="194"/>
      <c r="K1020" s="194"/>
      <c r="L1020" s="194"/>
      <c r="M1020" s="194"/>
      <c r="N1020" s="194"/>
      <c r="O1020" s="194"/>
      <c r="P1020" s="194"/>
      <c r="Q1020" s="194"/>
      <c r="R1020" s="194"/>
      <c r="S1020" s="194"/>
      <c r="T1020" s="194"/>
      <c r="U1020" s="194"/>
      <c r="V1020" s="194"/>
      <c r="W1020" s="194"/>
      <c r="X1020" s="194"/>
      <c r="Y1020" s="194"/>
      <c r="Z1020" s="194"/>
    </row>
    <row r="1021" spans="2:26">
      <c r="B1021" s="194"/>
      <c r="C1021" s="194"/>
      <c r="D1021" s="194"/>
      <c r="E1021" s="194"/>
      <c r="F1021" s="194"/>
      <c r="G1021" s="194"/>
      <c r="H1021" s="194"/>
      <c r="I1021" s="194"/>
      <c r="J1021" s="194"/>
      <c r="K1021" s="194"/>
      <c r="L1021" s="194"/>
      <c r="M1021" s="194"/>
      <c r="N1021" s="194"/>
      <c r="O1021" s="194"/>
      <c r="P1021" s="194"/>
      <c r="Q1021" s="194"/>
      <c r="R1021" s="194"/>
      <c r="S1021" s="194"/>
      <c r="T1021" s="194"/>
      <c r="U1021" s="194"/>
      <c r="V1021" s="194"/>
      <c r="W1021" s="194"/>
      <c r="X1021" s="194"/>
      <c r="Y1021" s="194"/>
      <c r="Z1021" s="194"/>
    </row>
  </sheetData>
  <mergeCells count="14">
    <mergeCell ref="B2:L2"/>
    <mergeCell ref="B3:L3"/>
    <mergeCell ref="B5:I5"/>
    <mergeCell ref="D6:H6"/>
    <mergeCell ref="J6:L6"/>
    <mergeCell ref="D23:H23"/>
    <mergeCell ref="C7:J7"/>
    <mergeCell ref="K7:L7"/>
    <mergeCell ref="D8:H8"/>
    <mergeCell ref="B20:L20"/>
    <mergeCell ref="D21:H21"/>
    <mergeCell ref="J21:L21"/>
    <mergeCell ref="C22:J22"/>
    <mergeCell ref="K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予選ブロック!F46</f>
        <v>関東学院大学Ａピッチ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予選ブロック!F45</f>
        <v>８月２６日（土）・８月２７日（日）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75</v>
      </c>
      <c r="C4" s="299" t="str">
        <f>IF($B5="","",$B5)</f>
        <v>YKFC</v>
      </c>
      <c r="D4" s="296"/>
      <c r="E4" s="298"/>
      <c r="F4" s="299" t="str">
        <f>IF($B7="","",$B7)</f>
        <v>西谷FC</v>
      </c>
      <c r="G4" s="296"/>
      <c r="H4" s="298"/>
      <c r="I4" s="299" t="str">
        <f>IF($B9="","",$B9)</f>
        <v>一本松SC</v>
      </c>
      <c r="J4" s="296"/>
      <c r="K4" s="298"/>
      <c r="L4" s="299" t="str">
        <f>IF($B11="","",$B11)</f>
        <v>城郷SC</v>
      </c>
      <c r="M4" s="296"/>
      <c r="N4" s="298"/>
      <c r="O4" s="299" t="str">
        <f>IF($B13="","",$B13)</f>
        <v>平戸FC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予選ブロック!F35</f>
        <v>YKFC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予選ブロック!F37</f>
        <v>西谷FC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予選ブロック!F39</f>
        <v>一本松SC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予選ブロック!F41</f>
        <v>城郷SC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予選ブロック!F43</f>
        <v>平戸FC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6.7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関東学院大学Ａピッチ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８月２６日（土）・８月２７日（日）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76</v>
      </c>
      <c r="C17" s="295" t="str">
        <f>IF($B18="","",$B18)</f>
        <v>FCアムゼル</v>
      </c>
      <c r="D17" s="296"/>
      <c r="E17" s="297"/>
      <c r="F17" s="296" t="str">
        <f>IF($B20="","",$B20)</f>
        <v>上星川SC</v>
      </c>
      <c r="G17" s="296"/>
      <c r="H17" s="298"/>
      <c r="I17" s="299" t="str">
        <f>IF($B22="","",$B22)</f>
        <v>FC藤棚</v>
      </c>
      <c r="J17" s="296"/>
      <c r="K17" s="298"/>
      <c r="L17" s="299" t="str">
        <f>IF($B24="","",$B24)</f>
        <v>横浜深園SC</v>
      </c>
      <c r="M17" s="296"/>
      <c r="N17" s="298"/>
      <c r="O17" s="299" t="str">
        <f>IF($B26="","",$B26)</f>
        <v>FCアルファ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予選ブロック!G35</f>
        <v>FCアムゼル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予選ブロック!G37</f>
        <v>上星川SC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予選ブロック!G39</f>
        <v>FC藤棚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予選ブロック!G41</f>
        <v>横浜深園SC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予選ブロック!G43</f>
        <v>FCアルファ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5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'Ｕ－１２　Ｅ・Ｆブロック星取表'!B2:Z2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69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255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220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250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251</v>
      </c>
      <c r="D8" s="307"/>
      <c r="E8" s="307"/>
      <c r="F8" s="307"/>
      <c r="G8" s="307"/>
      <c r="H8" s="307"/>
      <c r="I8" s="307"/>
      <c r="J8" s="307"/>
      <c r="K8" s="308" t="s">
        <v>80</v>
      </c>
      <c r="L8" s="309"/>
    </row>
    <row r="9" spans="2:14" s="57" customFormat="1" ht="21.95" customHeight="1" thickBot="1">
      <c r="B9" s="105" t="s">
        <v>233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17" t="s">
        <v>43</v>
      </c>
      <c r="C10" s="141">
        <v>0.375</v>
      </c>
      <c r="D10" s="139" t="str">
        <f>'Ｕ－１２　Ｅ・Ｆブロック星取表'!B5</f>
        <v>YKFC</v>
      </c>
      <c r="E10" s="173"/>
      <c r="F10" s="173" t="s">
        <v>44</v>
      </c>
      <c r="G10" s="173"/>
      <c r="H10" s="140" t="str">
        <f>'Ｕ－１２　Ｅ・Ｆブロック星取表'!B7</f>
        <v>西谷FC</v>
      </c>
      <c r="I10" s="118" t="str">
        <f>D11</f>
        <v>一本松SC</v>
      </c>
      <c r="J10" s="121" t="str">
        <f>H11</f>
        <v>城郷SC</v>
      </c>
      <c r="K10" s="118" t="str">
        <f>D12</f>
        <v>平戸FC</v>
      </c>
      <c r="L10" s="122" t="s">
        <v>45</v>
      </c>
      <c r="M10" s="62"/>
    </row>
    <row r="11" spans="2:14" s="57" customFormat="1" ht="30" customHeight="1">
      <c r="B11" s="111" t="s">
        <v>46</v>
      </c>
      <c r="C11" s="63">
        <v>0.40972222222222227</v>
      </c>
      <c r="D11" s="143" t="str">
        <f>'Ｕ－１２　Ｅ・Ｆブロック星取表'!B9</f>
        <v>一本松SC</v>
      </c>
      <c r="E11" s="144"/>
      <c r="F11" s="144" t="s">
        <v>47</v>
      </c>
      <c r="G11" s="145"/>
      <c r="H11" s="146" t="str">
        <f>'Ｕ－１２　Ｅ・Ｆブロック星取表'!B11:B12</f>
        <v>城郷SC</v>
      </c>
      <c r="I11" s="90" t="str">
        <f>D12</f>
        <v>平戸FC</v>
      </c>
      <c r="J11" s="94" t="str">
        <f>D10</f>
        <v>YKFC</v>
      </c>
      <c r="K11" s="90" t="str">
        <f>H10</f>
        <v>西谷FC</v>
      </c>
      <c r="L11" s="95" t="s">
        <v>45</v>
      </c>
      <c r="M11" s="62"/>
    </row>
    <row r="12" spans="2:14" s="57" customFormat="1" ht="30" customHeight="1">
      <c r="B12" s="111" t="s">
        <v>48</v>
      </c>
      <c r="C12" s="58">
        <v>0.44444444444444442</v>
      </c>
      <c r="D12" s="67" t="str">
        <f>'Ｕ－１２　Ｅ・Ｆブロック星取表'!B13</f>
        <v>平戸FC</v>
      </c>
      <c r="E12" s="144"/>
      <c r="F12" s="144" t="s">
        <v>47</v>
      </c>
      <c r="G12" s="145"/>
      <c r="H12" s="146" t="str">
        <f>D10</f>
        <v>YKFC</v>
      </c>
      <c r="I12" s="90" t="str">
        <f>D13</f>
        <v>西谷FC</v>
      </c>
      <c r="J12" s="94" t="str">
        <f>H13</f>
        <v>一本松SC</v>
      </c>
      <c r="K12" s="90" t="str">
        <f>D14</f>
        <v>城郷SC</v>
      </c>
      <c r="L12" s="95" t="s">
        <v>45</v>
      </c>
      <c r="M12" s="62"/>
    </row>
    <row r="13" spans="2:14" s="57" customFormat="1" ht="30" customHeight="1">
      <c r="B13" s="113" t="s">
        <v>49</v>
      </c>
      <c r="C13" s="63">
        <v>0.47916666666666669</v>
      </c>
      <c r="D13" s="143" t="str">
        <f>H10</f>
        <v>西谷FC</v>
      </c>
      <c r="E13" s="144"/>
      <c r="F13" s="144" t="s">
        <v>50</v>
      </c>
      <c r="G13" s="144"/>
      <c r="H13" s="147" t="str">
        <f>D11</f>
        <v>一本松SC</v>
      </c>
      <c r="I13" s="90" t="str">
        <f>D14</f>
        <v>城郷SC</v>
      </c>
      <c r="J13" s="94" t="str">
        <f>H14</f>
        <v>平戸FC</v>
      </c>
      <c r="K13" s="90" t="str">
        <f>D10</f>
        <v>YKFC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71">
        <v>0.51388888888888895</v>
      </c>
      <c r="D14" s="180" t="str">
        <f>H11</f>
        <v>城郷SC</v>
      </c>
      <c r="E14" s="181"/>
      <c r="F14" s="181" t="s">
        <v>50</v>
      </c>
      <c r="G14" s="181"/>
      <c r="H14" s="179" t="str">
        <f>D12</f>
        <v>平戸FC</v>
      </c>
      <c r="I14" s="162" t="str">
        <f>D10</f>
        <v>YKFC</v>
      </c>
      <c r="J14" s="165" t="str">
        <f>D13</f>
        <v>西谷FC</v>
      </c>
      <c r="K14" s="162" t="str">
        <f>H13</f>
        <v>一本松SC</v>
      </c>
      <c r="L14" s="166" t="s">
        <v>45</v>
      </c>
      <c r="M14" s="62"/>
    </row>
    <row r="15" spans="2:14" s="57" customFormat="1" ht="30" customHeight="1" thickTop="1">
      <c r="B15" s="109" t="s">
        <v>52</v>
      </c>
      <c r="C15" s="58">
        <v>0.54861111111111105</v>
      </c>
      <c r="D15" s="132" t="str">
        <f>'Ｕ－１２　Ｅ・Ｆブロック星取表'!B18</f>
        <v>FCアムゼル</v>
      </c>
      <c r="E15" s="148"/>
      <c r="F15" s="148" t="s">
        <v>47</v>
      </c>
      <c r="G15" s="148"/>
      <c r="H15" s="149" t="str">
        <f>'Ｕ－１２　Ｅ・Ｆブロック星取表'!B20</f>
        <v>上星川SC</v>
      </c>
      <c r="I15" s="85" t="str">
        <f>D16</f>
        <v>FC藤棚</v>
      </c>
      <c r="J15" s="88" t="str">
        <f>H16</f>
        <v>横浜深園SC</v>
      </c>
      <c r="K15" s="85" t="str">
        <f>D17</f>
        <v>FCアルファ</v>
      </c>
      <c r="L15" s="89" t="s">
        <v>45</v>
      </c>
      <c r="M15" s="62"/>
    </row>
    <row r="16" spans="2:14" s="57" customFormat="1" ht="30" customHeight="1">
      <c r="B16" s="111" t="s">
        <v>53</v>
      </c>
      <c r="C16" s="58">
        <v>0.58333333333333337</v>
      </c>
      <c r="D16" s="143" t="str">
        <f>'Ｕ－１２　Ｅ・Ｆブロック星取表'!B22</f>
        <v>FC藤棚</v>
      </c>
      <c r="E16" s="144"/>
      <c r="F16" s="144" t="s">
        <v>47</v>
      </c>
      <c r="G16" s="144"/>
      <c r="H16" s="147" t="str">
        <f>'Ｕ－１２　Ｅ・Ｆブロック星取表'!B24</f>
        <v>横浜深園SC</v>
      </c>
      <c r="I16" s="90" t="str">
        <f>D17</f>
        <v>FCアルファ</v>
      </c>
      <c r="J16" s="94" t="str">
        <f>D15</f>
        <v>FCアムゼル</v>
      </c>
      <c r="K16" s="90" t="str">
        <f>H15</f>
        <v>上星川SC</v>
      </c>
      <c r="L16" s="95" t="s">
        <v>45</v>
      </c>
      <c r="M16" s="62"/>
    </row>
    <row r="17" spans="2:26" s="53" customFormat="1" ht="30" customHeight="1">
      <c r="B17" s="111" t="s">
        <v>54</v>
      </c>
      <c r="C17" s="63">
        <v>0.61805555555555558</v>
      </c>
      <c r="D17" s="132" t="str">
        <f>'Ｕ－１２　Ｅ・Ｆブロック星取表'!B26</f>
        <v>FCアルファ</v>
      </c>
      <c r="E17" s="142"/>
      <c r="F17" s="142" t="s">
        <v>47</v>
      </c>
      <c r="G17" s="142"/>
      <c r="H17" s="131" t="str">
        <f>D15</f>
        <v>FCアムゼル</v>
      </c>
      <c r="I17" s="85" t="str">
        <f>D18</f>
        <v>上星川SC</v>
      </c>
      <c r="J17" s="88" t="str">
        <f>H18</f>
        <v>FC藤棚</v>
      </c>
      <c r="K17" s="85" t="str">
        <f>D19</f>
        <v>横浜深園SC</v>
      </c>
      <c r="L17" s="89" t="s">
        <v>45</v>
      </c>
      <c r="M17" s="62"/>
    </row>
    <row r="18" spans="2:26" s="53" customFormat="1" ht="30" customHeight="1">
      <c r="B18" s="113" t="s">
        <v>55</v>
      </c>
      <c r="C18" s="58">
        <v>0.65277777777777779</v>
      </c>
      <c r="D18" s="143" t="str">
        <f>H15</f>
        <v>上星川SC</v>
      </c>
      <c r="E18" s="144"/>
      <c r="F18" s="144" t="s">
        <v>50</v>
      </c>
      <c r="G18" s="144"/>
      <c r="H18" s="147" t="str">
        <f>D16</f>
        <v>FC藤棚</v>
      </c>
      <c r="I18" s="90" t="str">
        <f>D19</f>
        <v>横浜深園SC</v>
      </c>
      <c r="J18" s="94" t="str">
        <f>H19</f>
        <v>FCアルファ</v>
      </c>
      <c r="K18" s="90" t="str">
        <f>D15</f>
        <v>FCアムゼル</v>
      </c>
      <c r="L18" s="95" t="s">
        <v>45</v>
      </c>
      <c r="M18" s="62"/>
    </row>
    <row r="19" spans="2:26" s="53" customFormat="1" ht="30" customHeight="1" thickBot="1">
      <c r="B19" s="123" t="s">
        <v>56</v>
      </c>
      <c r="C19" s="69">
        <v>0.6875</v>
      </c>
      <c r="D19" s="150" t="str">
        <f>H16</f>
        <v>横浜深園SC</v>
      </c>
      <c r="E19" s="151"/>
      <c r="F19" s="151" t="s">
        <v>50</v>
      </c>
      <c r="G19" s="151"/>
      <c r="H19" s="152" t="str">
        <f>D17</f>
        <v>FCアルファ</v>
      </c>
      <c r="I19" s="100" t="str">
        <f>D15</f>
        <v>FCアムゼル</v>
      </c>
      <c r="J19" s="103" t="str">
        <f>D18</f>
        <v>上星川SC</v>
      </c>
      <c r="K19" s="100" t="str">
        <f>H18</f>
        <v>FC藤棚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241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①～⑤ＹＫＦＣ、⑥～⑩ＦＣアムゼル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会場設営（7:00集合)：①②試合チーム，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80</v>
      </c>
      <c r="L23" s="309"/>
    </row>
    <row r="24" spans="2:26" ht="21.95" customHeight="1" thickBot="1">
      <c r="B24" s="105" t="s">
        <v>233</v>
      </c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17" t="s">
        <v>43</v>
      </c>
      <c r="C25" s="141">
        <v>0.375</v>
      </c>
      <c r="D25" s="132" t="str">
        <f>H11</f>
        <v>城郷SC</v>
      </c>
      <c r="E25" s="142"/>
      <c r="F25" s="142" t="s">
        <v>50</v>
      </c>
      <c r="G25" s="142"/>
      <c r="H25" s="131" t="str">
        <f>D10</f>
        <v>YKFC</v>
      </c>
      <c r="I25" s="59" t="str">
        <f>D26</f>
        <v>一本松SC</v>
      </c>
      <c r="J25" s="60" t="str">
        <f>H26</f>
        <v>平戸FC</v>
      </c>
      <c r="K25" s="59" t="str">
        <f>D27</f>
        <v>西谷FC</v>
      </c>
      <c r="L25" s="61" t="s">
        <v>45</v>
      </c>
    </row>
    <row r="26" spans="2:26" ht="30" customHeight="1">
      <c r="B26" s="111" t="s">
        <v>46</v>
      </c>
      <c r="C26" s="63">
        <v>0.40972222222222227</v>
      </c>
      <c r="D26" s="67" t="str">
        <f>D11</f>
        <v>一本松SC</v>
      </c>
      <c r="E26" s="157"/>
      <c r="F26" s="157" t="s">
        <v>14</v>
      </c>
      <c r="G26" s="158"/>
      <c r="H26" s="84" t="str">
        <f>D12</f>
        <v>平戸FC</v>
      </c>
      <c r="I26" s="64" t="str">
        <f>D27</f>
        <v>西谷FC</v>
      </c>
      <c r="J26" s="65" t="str">
        <f>D25</f>
        <v>城郷SC</v>
      </c>
      <c r="K26" s="64" t="str">
        <f>H25</f>
        <v>YKFC</v>
      </c>
      <c r="L26" s="66" t="s">
        <v>45</v>
      </c>
    </row>
    <row r="27" spans="2:26" ht="30" customHeight="1">
      <c r="B27" s="111" t="s">
        <v>48</v>
      </c>
      <c r="C27" s="58">
        <v>0.44444444444444442</v>
      </c>
      <c r="D27" s="67" t="str">
        <f>H10</f>
        <v>西谷FC</v>
      </c>
      <c r="E27" s="157"/>
      <c r="F27" s="157" t="s">
        <v>14</v>
      </c>
      <c r="G27" s="158"/>
      <c r="H27" s="84" t="str">
        <f>D25</f>
        <v>城郷SC</v>
      </c>
      <c r="I27" s="200" t="str">
        <f>D28</f>
        <v>YKFC</v>
      </c>
      <c r="J27" s="201" t="str">
        <f>H28</f>
        <v>一本松SC</v>
      </c>
      <c r="K27" s="200" t="str">
        <f>D29</f>
        <v>平戸FC</v>
      </c>
      <c r="L27" s="202" t="s">
        <v>45</v>
      </c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2:26" ht="30" customHeight="1">
      <c r="B28" s="113" t="s">
        <v>49</v>
      </c>
      <c r="C28" s="63">
        <v>0.47916666666666669</v>
      </c>
      <c r="D28" s="67" t="str">
        <f>H25</f>
        <v>YKFC</v>
      </c>
      <c r="E28" s="157"/>
      <c r="F28" s="157" t="s">
        <v>14</v>
      </c>
      <c r="G28" s="157"/>
      <c r="H28" s="68" t="str">
        <f>D26</f>
        <v>一本松SC</v>
      </c>
      <c r="I28" s="200" t="str">
        <f>D29</f>
        <v>平戸FC</v>
      </c>
      <c r="J28" s="201" t="str">
        <f>H29</f>
        <v>西谷FC</v>
      </c>
      <c r="K28" s="200" t="str">
        <f>D25</f>
        <v>城郷SC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71">
        <v>0.51388888888888895</v>
      </c>
      <c r="D29" s="172" t="str">
        <f>H26</f>
        <v>平戸FC</v>
      </c>
      <c r="E29" s="183"/>
      <c r="F29" s="183" t="s">
        <v>50</v>
      </c>
      <c r="G29" s="183"/>
      <c r="H29" s="179" t="str">
        <f>D27</f>
        <v>西谷FC</v>
      </c>
      <c r="I29" s="203" t="str">
        <f>D25</f>
        <v>城郷SC</v>
      </c>
      <c r="J29" s="204" t="str">
        <f>D28</f>
        <v>YKFC</v>
      </c>
      <c r="K29" s="203" t="str">
        <f>H28</f>
        <v>一本松SC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09" t="s">
        <v>52</v>
      </c>
      <c r="C30" s="58">
        <v>0.54861111111111105</v>
      </c>
      <c r="D30" s="207" t="str">
        <f>H16</f>
        <v>横浜深園SC</v>
      </c>
      <c r="E30" s="217"/>
      <c r="F30" s="217" t="s">
        <v>50</v>
      </c>
      <c r="G30" s="217"/>
      <c r="H30" s="209" t="str">
        <f>D15</f>
        <v>FCアムゼル</v>
      </c>
      <c r="I30" s="210" t="str">
        <f>D31</f>
        <v>FC藤棚</v>
      </c>
      <c r="J30" s="211" t="str">
        <f>H31</f>
        <v>FCアルファ</v>
      </c>
      <c r="K30" s="210" t="str">
        <f>D32</f>
        <v>上星川SC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1" t="s">
        <v>53</v>
      </c>
      <c r="C31" s="58">
        <v>0.58333333333333337</v>
      </c>
      <c r="D31" s="67" t="str">
        <f>D16</f>
        <v>FC藤棚</v>
      </c>
      <c r="E31" s="157"/>
      <c r="F31" s="157" t="s">
        <v>14</v>
      </c>
      <c r="G31" s="158"/>
      <c r="H31" s="84" t="str">
        <f>D17</f>
        <v>FCアルファ</v>
      </c>
      <c r="I31" s="200" t="str">
        <f>D32</f>
        <v>上星川SC</v>
      </c>
      <c r="J31" s="201" t="str">
        <f>D30</f>
        <v>横浜深園SC</v>
      </c>
      <c r="K31" s="200" t="str">
        <f>H30</f>
        <v>FCアムゼル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1" t="s">
        <v>54</v>
      </c>
      <c r="C32" s="63">
        <v>0.61805555555555558</v>
      </c>
      <c r="D32" s="67" t="str">
        <f>H15</f>
        <v>上星川SC</v>
      </c>
      <c r="E32" s="157"/>
      <c r="F32" s="157" t="s">
        <v>14</v>
      </c>
      <c r="G32" s="158"/>
      <c r="H32" s="84" t="str">
        <f>D30</f>
        <v>横浜深園SC</v>
      </c>
      <c r="I32" s="210" t="str">
        <f>D33</f>
        <v>FCアムゼル</v>
      </c>
      <c r="J32" s="211" t="str">
        <f>H33</f>
        <v>FC藤棚</v>
      </c>
      <c r="K32" s="210" t="str">
        <f>D34</f>
        <v>FCアルファ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58">
        <v>0.65277777777777779</v>
      </c>
      <c r="D33" s="67" t="str">
        <f>H30</f>
        <v>FCアムゼル</v>
      </c>
      <c r="E33" s="157"/>
      <c r="F33" s="157" t="s">
        <v>14</v>
      </c>
      <c r="G33" s="157"/>
      <c r="H33" s="68" t="str">
        <f>D31</f>
        <v>FC藤棚</v>
      </c>
      <c r="I33" s="200" t="str">
        <f>D34</f>
        <v>FCアルファ</v>
      </c>
      <c r="J33" s="201" t="str">
        <f>H34</f>
        <v>上星川SC</v>
      </c>
      <c r="K33" s="200" t="str">
        <f>D30</f>
        <v>横浜深園SC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69">
        <v>0.6875</v>
      </c>
      <c r="D34" s="136" t="str">
        <f>H31</f>
        <v>FCアルファ</v>
      </c>
      <c r="E34" s="159"/>
      <c r="F34" s="159" t="s">
        <v>58</v>
      </c>
      <c r="G34" s="159"/>
      <c r="H34" s="138" t="str">
        <f>D32</f>
        <v>上星川SC</v>
      </c>
      <c r="I34" s="213" t="str">
        <f>D30</f>
        <v>横浜深園SC</v>
      </c>
      <c r="J34" s="214" t="str">
        <f>D33</f>
        <v>FCアムゼル</v>
      </c>
      <c r="K34" s="213" t="str">
        <f>H33</f>
        <v>FC藤棚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>
      <selection activeCell="A28" sqref="A28"/>
    </sheetView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予選ブロック!A1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予選ブロック!H46</f>
        <v>関東学院大学Ｂピッチ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予選ブロック!H45</f>
        <v>８月２６日（土）・８月２７日（日）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77</v>
      </c>
      <c r="C4" s="299" t="str">
        <f>IF($B5="","",$B5)</f>
        <v>ﾛｰｼﾞｬ･ﾄﾞｰﾑFC</v>
      </c>
      <c r="D4" s="296"/>
      <c r="E4" s="298"/>
      <c r="F4" s="299" t="str">
        <f>IF($B7="","",$B7)</f>
        <v>岩崎FC</v>
      </c>
      <c r="G4" s="296"/>
      <c r="H4" s="298"/>
      <c r="I4" s="299" t="str">
        <f>IF($B9="","",$B9)</f>
        <v>サザンFC</v>
      </c>
      <c r="J4" s="296"/>
      <c r="K4" s="298"/>
      <c r="L4" s="299" t="str">
        <f>IF($B11="","",$B11)</f>
        <v>荏田南FC</v>
      </c>
      <c r="M4" s="296"/>
      <c r="N4" s="298"/>
      <c r="O4" s="299" t="str">
        <f>IF($B13="","",$B13)</f>
        <v>港FC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予選ブロック!H35</f>
        <v>ﾛｰｼﾞｬ･ﾄﾞｰﾑFC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予選ブロック!H37</f>
        <v>岩崎FC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予選ブロック!H39</f>
        <v>サザンFC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予選ブロック!H41</f>
        <v>荏田南FC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予選ブロック!H43</f>
        <v>港FC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6.7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関東学院大学Ｂピッチ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８月２６日（土）・８月２７日（日）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78</v>
      </c>
      <c r="C17" s="295" t="str">
        <f>IF($B18="","",$B18)</f>
        <v>港南台SC</v>
      </c>
      <c r="D17" s="296"/>
      <c r="E17" s="297"/>
      <c r="F17" s="296" t="str">
        <f>IF($B20="","",$B20)</f>
        <v>藤塚KC</v>
      </c>
      <c r="G17" s="296"/>
      <c r="H17" s="298"/>
      <c r="I17" s="299" t="str">
        <f>IF($B22="","",$B22)</f>
        <v>FCゼブラ</v>
      </c>
      <c r="J17" s="296"/>
      <c r="K17" s="298"/>
      <c r="L17" s="299" t="str">
        <f>IF($B24="","",$B24)</f>
        <v>大門FC</v>
      </c>
      <c r="M17" s="296"/>
      <c r="N17" s="298"/>
      <c r="O17" s="299" t="str">
        <f>IF($B26="","",$B26)</f>
        <v>山王JFC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予選ブロック!I35</f>
        <v>港南台SC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予選ブロック!I37</f>
        <v>藤塚KC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予選ブロック!I39</f>
        <v>FCゼブラ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予選ブロック!I41</f>
        <v>大門FC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予選ブロック!I43</f>
        <v>山王JFC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199"/>
      <c r="Z28" s="199"/>
      <c r="AA28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5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9" ht="12" customHeight="1"/>
    <row r="2" spans="2:19" ht="20.100000000000001" customHeight="1">
      <c r="B2" s="311" t="str">
        <f>'Ｕ－１２　Ｇ・Ｈブロック星取表'!B2:Z2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9" ht="20.100000000000001" customHeight="1">
      <c r="B3" s="312" t="s">
        <v>70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9" ht="20.100000000000001" customHeight="1">
      <c r="B4" s="312" t="s">
        <v>252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9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9" ht="20.100000000000001" customHeight="1">
      <c r="B6" s="304" t="s">
        <v>239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9" ht="20.100000000000001" customHeight="1">
      <c r="B7" s="48"/>
      <c r="C7" s="51" t="s">
        <v>34</v>
      </c>
      <c r="D7" s="305" t="s">
        <v>253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9" s="53" customFormat="1" ht="21.75" customHeight="1" thickBot="1">
      <c r="C8" s="307" t="s">
        <v>251</v>
      </c>
      <c r="D8" s="307"/>
      <c r="E8" s="307"/>
      <c r="F8" s="307"/>
      <c r="G8" s="307"/>
      <c r="H8" s="307"/>
      <c r="I8" s="307"/>
      <c r="J8" s="307"/>
      <c r="K8" s="308" t="s">
        <v>80</v>
      </c>
      <c r="L8" s="309"/>
    </row>
    <row r="9" spans="2:19" s="57" customFormat="1" ht="21.95" customHeight="1" thickBot="1">
      <c r="B9" s="105" t="s">
        <v>234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9" s="57" customFormat="1" ht="30" customHeight="1">
      <c r="B10" s="117" t="s">
        <v>43</v>
      </c>
      <c r="C10" s="141">
        <v>0.375</v>
      </c>
      <c r="D10" s="139" t="str">
        <f>'Ｕ－１２　Ｇ・Ｈブロック星取表'!B5</f>
        <v>ﾛｰｼﾞｬ･ﾄﾞｰﾑFC</v>
      </c>
      <c r="E10" s="173"/>
      <c r="F10" s="173" t="s">
        <v>44</v>
      </c>
      <c r="G10" s="173"/>
      <c r="H10" s="140" t="str">
        <f>'Ｕ－１２　Ｇ・Ｈブロック星取表'!B7</f>
        <v>岩崎FC</v>
      </c>
      <c r="I10" s="118" t="str">
        <f>D11</f>
        <v>サザンFC</v>
      </c>
      <c r="J10" s="121" t="str">
        <f>H11</f>
        <v>荏田南FC</v>
      </c>
      <c r="K10" s="118" t="str">
        <f>D12</f>
        <v>港FC</v>
      </c>
      <c r="L10" s="122" t="s">
        <v>45</v>
      </c>
      <c r="M10" s="62"/>
      <c r="O10" s="124"/>
      <c r="P10" s="124"/>
      <c r="Q10" s="124"/>
      <c r="R10" s="124"/>
      <c r="S10" s="124"/>
    </row>
    <row r="11" spans="2:19" s="57" customFormat="1" ht="30" customHeight="1">
      <c r="B11" s="111" t="s">
        <v>46</v>
      </c>
      <c r="C11" s="63">
        <v>0.40972222222222227</v>
      </c>
      <c r="D11" s="143" t="str">
        <f>'Ｕ－１２　Ｇ・Ｈブロック星取表'!B9</f>
        <v>サザンFC</v>
      </c>
      <c r="E11" s="144"/>
      <c r="F11" s="144" t="s">
        <v>44</v>
      </c>
      <c r="G11" s="145"/>
      <c r="H11" s="146" t="str">
        <f>'Ｕ－１２　Ｇ・Ｈブロック星取表'!B11:B12</f>
        <v>荏田南FC</v>
      </c>
      <c r="I11" s="90" t="str">
        <f>D12</f>
        <v>港FC</v>
      </c>
      <c r="J11" s="94" t="str">
        <f>D10</f>
        <v>ﾛｰｼﾞｬ･ﾄﾞｰﾑFC</v>
      </c>
      <c r="K11" s="90" t="str">
        <f>H10</f>
        <v>岩崎FC</v>
      </c>
      <c r="L11" s="95" t="s">
        <v>45</v>
      </c>
      <c r="M11" s="62"/>
      <c r="O11" s="124"/>
      <c r="P11" s="124"/>
      <c r="Q11" s="124"/>
      <c r="R11" s="124"/>
      <c r="S11" s="124"/>
    </row>
    <row r="12" spans="2:19" s="57" customFormat="1" ht="30" customHeight="1">
      <c r="B12" s="111" t="s">
        <v>48</v>
      </c>
      <c r="C12" s="58">
        <v>0.44444444444444442</v>
      </c>
      <c r="D12" s="67" t="str">
        <f>'Ｕ－１２　Ｇ・Ｈブロック星取表'!B13</f>
        <v>港FC</v>
      </c>
      <c r="E12" s="144"/>
      <c r="F12" s="144" t="s">
        <v>44</v>
      </c>
      <c r="G12" s="145"/>
      <c r="H12" s="146" t="str">
        <f>D10</f>
        <v>ﾛｰｼﾞｬ･ﾄﾞｰﾑFC</v>
      </c>
      <c r="I12" s="90" t="str">
        <f>D13</f>
        <v>岩崎FC</v>
      </c>
      <c r="J12" s="94" t="str">
        <f>H13</f>
        <v>サザンFC</v>
      </c>
      <c r="K12" s="90" t="str">
        <f>D14</f>
        <v>荏田南FC</v>
      </c>
      <c r="L12" s="95" t="s">
        <v>45</v>
      </c>
      <c r="M12" s="62"/>
      <c r="O12" s="124"/>
      <c r="P12" s="124"/>
      <c r="Q12" s="124"/>
      <c r="R12" s="124"/>
      <c r="S12" s="124"/>
    </row>
    <row r="13" spans="2:19" s="57" customFormat="1" ht="30" customHeight="1">
      <c r="B13" s="113" t="s">
        <v>49</v>
      </c>
      <c r="C13" s="63">
        <v>0.47916666666666669</v>
      </c>
      <c r="D13" s="143" t="str">
        <f>H10</f>
        <v>岩崎FC</v>
      </c>
      <c r="E13" s="144"/>
      <c r="F13" s="144" t="s">
        <v>44</v>
      </c>
      <c r="G13" s="144"/>
      <c r="H13" s="147" t="str">
        <f>D11</f>
        <v>サザンFC</v>
      </c>
      <c r="I13" s="90" t="str">
        <f>D14</f>
        <v>荏田南FC</v>
      </c>
      <c r="J13" s="94" t="str">
        <f>H14</f>
        <v>港FC</v>
      </c>
      <c r="K13" s="90" t="str">
        <f>D10</f>
        <v>ﾛｰｼﾞｬ･ﾄﾞｰﾑFC</v>
      </c>
      <c r="L13" s="95" t="s">
        <v>45</v>
      </c>
      <c r="M13" s="62"/>
      <c r="O13" s="124"/>
      <c r="P13" s="124"/>
      <c r="Q13" s="124"/>
      <c r="R13" s="124"/>
      <c r="S13" s="124"/>
    </row>
    <row r="14" spans="2:19" s="57" customFormat="1" ht="30" customHeight="1" thickBot="1">
      <c r="B14" s="160" t="s">
        <v>51</v>
      </c>
      <c r="C14" s="171">
        <v>0.51388888888888895</v>
      </c>
      <c r="D14" s="180" t="str">
        <f>H11</f>
        <v>荏田南FC</v>
      </c>
      <c r="E14" s="181"/>
      <c r="F14" s="181" t="s">
        <v>44</v>
      </c>
      <c r="G14" s="181"/>
      <c r="H14" s="179" t="str">
        <f>D12</f>
        <v>港FC</v>
      </c>
      <c r="I14" s="162" t="str">
        <f>D10</f>
        <v>ﾛｰｼﾞｬ･ﾄﾞｰﾑFC</v>
      </c>
      <c r="J14" s="165" t="str">
        <f>D13</f>
        <v>岩崎FC</v>
      </c>
      <c r="K14" s="162" t="str">
        <f>H13</f>
        <v>サザンFC</v>
      </c>
      <c r="L14" s="166" t="s">
        <v>45</v>
      </c>
      <c r="M14" s="62"/>
      <c r="O14" s="124"/>
      <c r="P14" s="124"/>
      <c r="Q14" s="124"/>
      <c r="R14" s="124"/>
      <c r="S14" s="124"/>
    </row>
    <row r="15" spans="2:19" s="57" customFormat="1" ht="30" customHeight="1" thickTop="1">
      <c r="B15" s="109" t="s">
        <v>52</v>
      </c>
      <c r="C15" s="58">
        <v>0.54861111111111105</v>
      </c>
      <c r="D15" s="132" t="str">
        <f>'Ｕ－１２　Ｇ・Ｈブロック星取表'!B18</f>
        <v>港南台SC</v>
      </c>
      <c r="E15" s="148"/>
      <c r="F15" s="148" t="s">
        <v>44</v>
      </c>
      <c r="G15" s="148"/>
      <c r="H15" s="149" t="str">
        <f>'Ｕ－１２　Ｇ・Ｈブロック星取表'!B20</f>
        <v>藤塚KC</v>
      </c>
      <c r="I15" s="85" t="str">
        <f>D16</f>
        <v>FCゼブラ</v>
      </c>
      <c r="J15" s="88" t="str">
        <f>H16</f>
        <v>大門FC</v>
      </c>
      <c r="K15" s="85" t="str">
        <f>D17</f>
        <v>山王JFC</v>
      </c>
      <c r="L15" s="89" t="s">
        <v>45</v>
      </c>
      <c r="M15" s="62"/>
      <c r="O15" s="98"/>
      <c r="P15" s="98"/>
      <c r="Q15" s="98"/>
      <c r="R15" s="98"/>
      <c r="S15" s="98"/>
    </row>
    <row r="16" spans="2:19" s="57" customFormat="1" ht="30" customHeight="1">
      <c r="B16" s="111" t="s">
        <v>53</v>
      </c>
      <c r="C16" s="58">
        <v>0.58333333333333337</v>
      </c>
      <c r="D16" s="143" t="str">
        <f>'Ｕ－１２　Ｇ・Ｈブロック星取表'!B22</f>
        <v>FCゼブラ</v>
      </c>
      <c r="E16" s="144"/>
      <c r="F16" s="144" t="s">
        <v>44</v>
      </c>
      <c r="G16" s="144"/>
      <c r="H16" s="147" t="str">
        <f>'Ｕ－１２　Ｇ・Ｈブロック星取表'!B24</f>
        <v>大門FC</v>
      </c>
      <c r="I16" s="90" t="str">
        <f>D17</f>
        <v>山王JFC</v>
      </c>
      <c r="J16" s="94" t="str">
        <f>D15</f>
        <v>港南台SC</v>
      </c>
      <c r="K16" s="90" t="str">
        <f>H15</f>
        <v>藤塚KC</v>
      </c>
      <c r="L16" s="95" t="s">
        <v>45</v>
      </c>
      <c r="M16" s="62"/>
      <c r="O16" s="98"/>
      <c r="P16" s="98"/>
      <c r="Q16" s="98"/>
      <c r="R16" s="98"/>
      <c r="S16" s="98"/>
    </row>
    <row r="17" spans="2:26" s="53" customFormat="1" ht="30" customHeight="1">
      <c r="B17" s="111" t="s">
        <v>54</v>
      </c>
      <c r="C17" s="63">
        <v>0.61805555555555558</v>
      </c>
      <c r="D17" s="132" t="str">
        <f>'Ｕ－１２　Ｇ・Ｈブロック星取表'!B26</f>
        <v>山王JFC</v>
      </c>
      <c r="E17" s="142"/>
      <c r="F17" s="142" t="s">
        <v>44</v>
      </c>
      <c r="G17" s="142"/>
      <c r="H17" s="131" t="str">
        <f>D15</f>
        <v>港南台SC</v>
      </c>
      <c r="I17" s="85" t="str">
        <f>D18</f>
        <v>藤塚KC</v>
      </c>
      <c r="J17" s="88" t="str">
        <f>H18</f>
        <v>FCゼブラ</v>
      </c>
      <c r="K17" s="85" t="str">
        <f>D19</f>
        <v>大門FC</v>
      </c>
      <c r="L17" s="89" t="s">
        <v>45</v>
      </c>
      <c r="M17" s="62"/>
      <c r="O17" s="98"/>
      <c r="P17" s="98"/>
      <c r="Q17" s="98"/>
      <c r="R17" s="98"/>
      <c r="S17" s="98"/>
    </row>
    <row r="18" spans="2:26" s="53" customFormat="1" ht="30" customHeight="1">
      <c r="B18" s="113" t="s">
        <v>55</v>
      </c>
      <c r="C18" s="58">
        <v>0.65277777777777779</v>
      </c>
      <c r="D18" s="143" t="str">
        <f>H15</f>
        <v>藤塚KC</v>
      </c>
      <c r="E18" s="144"/>
      <c r="F18" s="144" t="s">
        <v>44</v>
      </c>
      <c r="G18" s="144"/>
      <c r="H18" s="147" t="str">
        <f>D16</f>
        <v>FCゼブラ</v>
      </c>
      <c r="I18" s="90" t="str">
        <f>D19</f>
        <v>大門FC</v>
      </c>
      <c r="J18" s="94" t="str">
        <f>H19</f>
        <v>山王JFC</v>
      </c>
      <c r="K18" s="90" t="str">
        <f>D15</f>
        <v>港南台SC</v>
      </c>
      <c r="L18" s="95" t="s">
        <v>45</v>
      </c>
      <c r="M18" s="62"/>
      <c r="O18" s="98"/>
      <c r="P18" s="98"/>
      <c r="Q18" s="98"/>
      <c r="R18" s="98"/>
      <c r="S18" s="98"/>
    </row>
    <row r="19" spans="2:26" s="53" customFormat="1" ht="30" customHeight="1" thickBot="1">
      <c r="B19" s="123" t="s">
        <v>56</v>
      </c>
      <c r="C19" s="69">
        <v>0.6875</v>
      </c>
      <c r="D19" s="150" t="str">
        <f>H16</f>
        <v>大門FC</v>
      </c>
      <c r="E19" s="151"/>
      <c r="F19" s="151" t="s">
        <v>44</v>
      </c>
      <c r="G19" s="151"/>
      <c r="H19" s="152" t="str">
        <f>D17</f>
        <v>山王JFC</v>
      </c>
      <c r="I19" s="100" t="str">
        <f>D15</f>
        <v>港南台SC</v>
      </c>
      <c r="J19" s="103" t="str">
        <f>D18</f>
        <v>藤塚KC</v>
      </c>
      <c r="K19" s="100" t="str">
        <f>H18</f>
        <v>FCゼブラ</v>
      </c>
      <c r="L19" s="104" t="s">
        <v>45</v>
      </c>
      <c r="M19" s="62"/>
      <c r="O19" s="98"/>
      <c r="P19" s="98"/>
      <c r="Q19" s="98"/>
      <c r="R19" s="98"/>
      <c r="S19" s="98"/>
    </row>
    <row r="20" spans="2:26" s="53" customFormat="1" ht="20.100000000000001" customHeight="1"/>
    <row r="21" spans="2:26" ht="20.100000000000001" customHeight="1">
      <c r="B21" s="304" t="s">
        <v>241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①～⑤岩崎ＦＣ、⑥～⑩ＦＣゼブラ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会場設営（7:00集合)：①②試合チーム，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80</v>
      </c>
      <c r="L23" s="309"/>
    </row>
    <row r="24" spans="2:26" ht="21.95" customHeight="1" thickBot="1">
      <c r="B24" s="105" t="s">
        <v>234</v>
      </c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17" t="s">
        <v>43</v>
      </c>
      <c r="C25" s="141">
        <v>0.375</v>
      </c>
      <c r="D25" s="132" t="str">
        <f>H11</f>
        <v>荏田南FC</v>
      </c>
      <c r="E25" s="133"/>
      <c r="F25" s="133" t="s">
        <v>50</v>
      </c>
      <c r="G25" s="133"/>
      <c r="H25" s="131" t="str">
        <f>D10</f>
        <v>ﾛｰｼﾞｬ･ﾄﾞｰﾑFC</v>
      </c>
      <c r="I25" s="59" t="str">
        <f>D26</f>
        <v>サザンFC</v>
      </c>
      <c r="J25" s="60" t="str">
        <f>H26</f>
        <v>港FC</v>
      </c>
      <c r="K25" s="59" t="str">
        <f>D27</f>
        <v>岩崎FC</v>
      </c>
      <c r="L25" s="61" t="s">
        <v>45</v>
      </c>
    </row>
    <row r="26" spans="2:26" ht="30" customHeight="1">
      <c r="B26" s="111" t="s">
        <v>46</v>
      </c>
      <c r="C26" s="63">
        <v>0.40972222222222227</v>
      </c>
      <c r="D26" s="67" t="str">
        <f>D11</f>
        <v>サザンFC</v>
      </c>
      <c r="E26" s="134"/>
      <c r="F26" s="134" t="s">
        <v>14</v>
      </c>
      <c r="G26" s="135"/>
      <c r="H26" s="84" t="str">
        <f>D12</f>
        <v>港FC</v>
      </c>
      <c r="I26" s="64" t="str">
        <f>D27</f>
        <v>岩崎FC</v>
      </c>
      <c r="J26" s="65" t="str">
        <f>D25</f>
        <v>荏田南FC</v>
      </c>
      <c r="K26" s="64" t="str">
        <f>H25</f>
        <v>ﾛｰｼﾞｬ･ﾄﾞｰﾑFC</v>
      </c>
      <c r="L26" s="66" t="s">
        <v>45</v>
      </c>
    </row>
    <row r="27" spans="2:26" ht="30" customHeight="1">
      <c r="B27" s="111" t="s">
        <v>48</v>
      </c>
      <c r="C27" s="58">
        <v>0.44444444444444442</v>
      </c>
      <c r="D27" s="67" t="str">
        <f>H10</f>
        <v>岩崎FC</v>
      </c>
      <c r="E27" s="134"/>
      <c r="F27" s="134" t="s">
        <v>14</v>
      </c>
      <c r="G27" s="135"/>
      <c r="H27" s="84" t="str">
        <f>D25</f>
        <v>荏田南FC</v>
      </c>
      <c r="I27" s="200" t="str">
        <f>D28</f>
        <v>ﾛｰｼﾞｬ･ﾄﾞｰﾑFC</v>
      </c>
      <c r="J27" s="201" t="str">
        <f>H28</f>
        <v>サザンFC</v>
      </c>
      <c r="K27" s="200" t="str">
        <f>D29</f>
        <v>港FC</v>
      </c>
      <c r="L27" s="202" t="s">
        <v>45</v>
      </c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2:26" ht="30" customHeight="1">
      <c r="B28" s="113" t="s">
        <v>49</v>
      </c>
      <c r="C28" s="63">
        <v>0.47916666666666669</v>
      </c>
      <c r="D28" s="67" t="str">
        <f>H25</f>
        <v>ﾛｰｼﾞｬ･ﾄﾞｰﾑFC</v>
      </c>
      <c r="E28" s="134"/>
      <c r="F28" s="134" t="s">
        <v>14</v>
      </c>
      <c r="G28" s="134"/>
      <c r="H28" s="68" t="str">
        <f>D26</f>
        <v>サザンFC</v>
      </c>
      <c r="I28" s="200" t="str">
        <f>D29</f>
        <v>港FC</v>
      </c>
      <c r="J28" s="201" t="str">
        <f>H29</f>
        <v>岩崎FC</v>
      </c>
      <c r="K28" s="200" t="str">
        <f>D25</f>
        <v>荏田南FC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71">
        <v>0.51388888888888895</v>
      </c>
      <c r="D29" s="172" t="str">
        <f>H26</f>
        <v>港FC</v>
      </c>
      <c r="E29" s="178"/>
      <c r="F29" s="178" t="s">
        <v>50</v>
      </c>
      <c r="G29" s="178"/>
      <c r="H29" s="179" t="str">
        <f>D27</f>
        <v>岩崎FC</v>
      </c>
      <c r="I29" s="203" t="str">
        <f>D25</f>
        <v>荏田南FC</v>
      </c>
      <c r="J29" s="204" t="str">
        <f>D28</f>
        <v>ﾛｰｼﾞｬ･ﾄﾞｰﾑFC</v>
      </c>
      <c r="K29" s="203" t="str">
        <f>H28</f>
        <v>サザンFC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09" t="s">
        <v>52</v>
      </c>
      <c r="C30" s="58">
        <v>0.54861111111111105</v>
      </c>
      <c r="D30" s="207" t="str">
        <f>H16</f>
        <v>大門FC</v>
      </c>
      <c r="E30" s="208"/>
      <c r="F30" s="208" t="s">
        <v>50</v>
      </c>
      <c r="G30" s="208"/>
      <c r="H30" s="209" t="str">
        <f>D15</f>
        <v>港南台SC</v>
      </c>
      <c r="I30" s="210" t="str">
        <f>D31</f>
        <v>FCゼブラ</v>
      </c>
      <c r="J30" s="211" t="str">
        <f>H31</f>
        <v>山王JFC</v>
      </c>
      <c r="K30" s="210" t="str">
        <f>D32</f>
        <v>藤塚KC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1" t="s">
        <v>53</v>
      </c>
      <c r="C31" s="58">
        <v>0.58333333333333337</v>
      </c>
      <c r="D31" s="67" t="str">
        <f>D16</f>
        <v>FCゼブラ</v>
      </c>
      <c r="E31" s="134"/>
      <c r="F31" s="134" t="s">
        <v>14</v>
      </c>
      <c r="G31" s="135"/>
      <c r="H31" s="84" t="str">
        <f>D17</f>
        <v>山王JFC</v>
      </c>
      <c r="I31" s="200" t="str">
        <f>D32</f>
        <v>藤塚KC</v>
      </c>
      <c r="J31" s="201" t="str">
        <f>D30</f>
        <v>大門FC</v>
      </c>
      <c r="K31" s="200" t="str">
        <f>H30</f>
        <v>港南台SC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1" t="s">
        <v>54</v>
      </c>
      <c r="C32" s="63">
        <v>0.61805555555555558</v>
      </c>
      <c r="D32" s="67" t="str">
        <f>H15</f>
        <v>藤塚KC</v>
      </c>
      <c r="E32" s="134"/>
      <c r="F32" s="134" t="s">
        <v>14</v>
      </c>
      <c r="G32" s="135"/>
      <c r="H32" s="84" t="str">
        <f>D30</f>
        <v>大門FC</v>
      </c>
      <c r="I32" s="210" t="str">
        <f>D33</f>
        <v>港南台SC</v>
      </c>
      <c r="J32" s="211" t="str">
        <f>H33</f>
        <v>FCゼブラ</v>
      </c>
      <c r="K32" s="210" t="str">
        <f>D34</f>
        <v>山王JFC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58">
        <v>0.65277777777777779</v>
      </c>
      <c r="D33" s="67" t="str">
        <f>H30</f>
        <v>港南台SC</v>
      </c>
      <c r="E33" s="134"/>
      <c r="F33" s="134" t="s">
        <v>14</v>
      </c>
      <c r="G33" s="134"/>
      <c r="H33" s="68" t="str">
        <f>D31</f>
        <v>FCゼブラ</v>
      </c>
      <c r="I33" s="200" t="str">
        <f>D34</f>
        <v>山王JFC</v>
      </c>
      <c r="J33" s="201" t="str">
        <f>H34</f>
        <v>藤塚KC</v>
      </c>
      <c r="K33" s="200" t="str">
        <f>D30</f>
        <v>大門FC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69">
        <v>0.6875</v>
      </c>
      <c r="D34" s="136" t="str">
        <f>H31</f>
        <v>山王JFC</v>
      </c>
      <c r="E34" s="137"/>
      <c r="F34" s="137" t="s">
        <v>58</v>
      </c>
      <c r="G34" s="137"/>
      <c r="H34" s="138" t="str">
        <f>D32</f>
        <v>藤塚KC</v>
      </c>
      <c r="I34" s="213" t="str">
        <f>D30</f>
        <v>大門FC</v>
      </c>
      <c r="J34" s="214" t="str">
        <f>D33</f>
        <v>港南台SC</v>
      </c>
      <c r="K34" s="213" t="str">
        <f>H33</f>
        <v>FCゼブラ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5"/>
  <sheetViews>
    <sheetView workbookViewId="0">
      <selection activeCell="A3" sqref="A3"/>
    </sheetView>
  </sheetViews>
  <sheetFormatPr defaultRowHeight="13.5"/>
  <cols>
    <col min="1" max="40" width="3.625" style="4" customWidth="1"/>
    <col min="41" max="16384" width="9" style="4"/>
  </cols>
  <sheetData>
    <row r="1" spans="1:40" ht="24.95" customHeight="1" thickBot="1">
      <c r="A1" s="322" t="s">
        <v>261</v>
      </c>
      <c r="B1" s="322"/>
      <c r="C1" s="322"/>
      <c r="D1" s="322"/>
      <c r="I1" s="5"/>
      <c r="J1" s="5"/>
      <c r="K1" s="7"/>
      <c r="L1" s="7"/>
      <c r="M1" s="329" t="s">
        <v>1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7"/>
      <c r="Z1" s="7"/>
      <c r="AA1" s="5"/>
      <c r="AB1" s="5"/>
      <c r="AE1" s="27"/>
      <c r="AF1" s="27"/>
      <c r="AG1" s="27"/>
      <c r="AH1" s="27"/>
      <c r="AI1" s="27"/>
      <c r="AJ1" s="330"/>
      <c r="AK1" s="330"/>
      <c r="AL1" s="330"/>
      <c r="AM1" s="330"/>
      <c r="AN1" s="330"/>
    </row>
    <row r="2" spans="1:40" ht="24.95" customHeight="1" thickTop="1">
      <c r="A2" s="322"/>
      <c r="B2" s="322"/>
      <c r="C2" s="322"/>
      <c r="D2" s="322"/>
      <c r="I2" s="8"/>
      <c r="J2" s="9"/>
      <c r="K2" s="10"/>
      <c r="L2" s="1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10"/>
      <c r="Z2" s="10"/>
      <c r="AA2" s="9"/>
      <c r="AB2" s="11"/>
    </row>
    <row r="3" spans="1:40" ht="24.95" customHeight="1" thickBot="1">
      <c r="I3" s="12"/>
      <c r="J3" s="13"/>
      <c r="K3" s="14"/>
      <c r="L3" s="15"/>
      <c r="M3" s="331" t="s">
        <v>254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15"/>
      <c r="Z3" s="14"/>
      <c r="AA3" s="13"/>
      <c r="AB3" s="17"/>
    </row>
    <row r="4" spans="1:40" ht="24.95" customHeight="1" thickTop="1">
      <c r="I4" s="5"/>
      <c r="J4" s="5"/>
      <c r="K4" s="18"/>
      <c r="L4" s="16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16"/>
      <c r="Z4" s="18"/>
      <c r="AA4" s="5"/>
      <c r="AB4" s="5"/>
    </row>
    <row r="5" spans="1:40" ht="30" customHeight="1">
      <c r="I5" s="5"/>
      <c r="J5" s="5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5"/>
      <c r="AB5" s="5"/>
    </row>
    <row r="6" spans="1:40" ht="35.1" customHeight="1">
      <c r="C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26" t="s">
        <v>3</v>
      </c>
      <c r="S6" s="32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26" t="s">
        <v>2</v>
      </c>
      <c r="AI6" s="326"/>
    </row>
    <row r="7" spans="1:40" ht="35.1" customHeight="1" thickBot="1">
      <c r="C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9"/>
      <c r="AI7" s="20"/>
    </row>
    <row r="8" spans="1:40" ht="35.1" customHeight="1" thickTop="1" thickBot="1">
      <c r="C8" s="6"/>
      <c r="F8" s="6"/>
      <c r="G8" s="6"/>
      <c r="H8" s="6"/>
      <c r="I8" s="6"/>
      <c r="J8" s="6"/>
      <c r="K8" s="2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2"/>
      <c r="AA8" s="6"/>
      <c r="AB8" s="6"/>
      <c r="AC8" s="6"/>
      <c r="AD8" s="6"/>
      <c r="AE8" s="6"/>
      <c r="AF8" s="6"/>
      <c r="AG8" s="6"/>
      <c r="AH8" s="21"/>
      <c r="AI8" s="22"/>
      <c r="AM8" s="332">
        <f>AM10+1</f>
        <v>42981</v>
      </c>
      <c r="AN8" s="332"/>
    </row>
    <row r="9" spans="1:40" ht="35.1" customHeight="1" thickTop="1" thickBot="1">
      <c r="C9" s="6"/>
      <c r="D9" s="6"/>
      <c r="E9" s="6"/>
      <c r="F9" s="6"/>
      <c r="G9" s="21"/>
      <c r="H9" s="23"/>
      <c r="I9" s="23"/>
      <c r="J9" s="23"/>
      <c r="K9" s="23"/>
      <c r="L9" s="23"/>
      <c r="M9" s="23"/>
      <c r="N9" s="22"/>
      <c r="O9" s="6"/>
      <c r="P9" s="6"/>
      <c r="Q9" s="6"/>
      <c r="R9" s="6"/>
      <c r="S9" s="6"/>
      <c r="T9" s="6"/>
      <c r="U9" s="6"/>
      <c r="V9" s="6"/>
      <c r="W9" s="21"/>
      <c r="X9" s="23"/>
      <c r="Y9" s="23"/>
      <c r="Z9" s="23"/>
      <c r="AA9" s="23"/>
      <c r="AB9" s="23"/>
      <c r="AC9" s="23"/>
      <c r="AD9" s="22"/>
      <c r="AE9" s="6"/>
      <c r="AF9" s="6"/>
      <c r="AG9" s="6"/>
      <c r="AH9" s="6"/>
      <c r="AM9" s="333"/>
      <c r="AN9" s="333"/>
    </row>
    <row r="10" spans="1:40" ht="35.1" customHeight="1" thickTop="1" thickBot="1">
      <c r="C10" s="6"/>
      <c r="D10" s="6"/>
      <c r="E10" s="21"/>
      <c r="F10" s="23"/>
      <c r="G10" s="23"/>
      <c r="H10" s="22"/>
      <c r="I10" s="6"/>
      <c r="J10" s="6"/>
      <c r="K10" s="6"/>
      <c r="L10" s="6"/>
      <c r="M10" s="21"/>
      <c r="N10" s="23"/>
      <c r="O10" s="23"/>
      <c r="P10" s="22"/>
      <c r="Q10" s="6"/>
      <c r="R10" s="6"/>
      <c r="S10" s="6"/>
      <c r="T10" s="6"/>
      <c r="U10" s="21"/>
      <c r="V10" s="23"/>
      <c r="W10" s="23"/>
      <c r="X10" s="22"/>
      <c r="Y10" s="6"/>
      <c r="Z10" s="6"/>
      <c r="AA10" s="6"/>
      <c r="AB10" s="6"/>
      <c r="AC10" s="21"/>
      <c r="AD10" s="23"/>
      <c r="AE10" s="23"/>
      <c r="AF10" s="22"/>
      <c r="AG10" s="6"/>
      <c r="AH10" s="6"/>
      <c r="AM10" s="328">
        <v>42980</v>
      </c>
      <c r="AN10" s="328"/>
    </row>
    <row r="11" spans="1:40" ht="35.1" customHeight="1" thickTop="1" thickBot="1">
      <c r="C11" s="6"/>
      <c r="D11" s="21"/>
      <c r="E11" s="22"/>
      <c r="F11" s="6"/>
      <c r="G11" s="6"/>
      <c r="H11" s="21"/>
      <c r="I11" s="22"/>
      <c r="J11" s="6"/>
      <c r="K11" s="6"/>
      <c r="L11" s="21"/>
      <c r="M11" s="22"/>
      <c r="N11" s="6"/>
      <c r="O11" s="6"/>
      <c r="P11" s="21"/>
      <c r="Q11" s="22"/>
      <c r="R11" s="6"/>
      <c r="S11" s="6"/>
      <c r="T11" s="21"/>
      <c r="U11" s="22"/>
      <c r="V11" s="6"/>
      <c r="W11" s="6"/>
      <c r="X11" s="21"/>
      <c r="Y11" s="22"/>
      <c r="Z11" s="6"/>
      <c r="AA11" s="6"/>
      <c r="AB11" s="21"/>
      <c r="AC11" s="22"/>
      <c r="AD11" s="6"/>
      <c r="AE11" s="6"/>
      <c r="AF11" s="21"/>
      <c r="AG11" s="22"/>
      <c r="AH11" s="6"/>
      <c r="AM11" s="328"/>
      <c r="AN11" s="328"/>
    </row>
    <row r="12" spans="1:40" ht="35.1" customHeight="1" thickBot="1">
      <c r="C12" s="323" t="s">
        <v>15</v>
      </c>
      <c r="D12" s="323"/>
      <c r="E12" s="323" t="s">
        <v>16</v>
      </c>
      <c r="F12" s="323"/>
      <c r="G12" s="323" t="s">
        <v>17</v>
      </c>
      <c r="H12" s="323"/>
      <c r="I12" s="323" t="s">
        <v>18</v>
      </c>
      <c r="J12" s="323"/>
      <c r="K12" s="323" t="s">
        <v>19</v>
      </c>
      <c r="L12" s="323"/>
      <c r="M12" s="323" t="s">
        <v>20</v>
      </c>
      <c r="N12" s="323"/>
      <c r="O12" s="323" t="s">
        <v>21</v>
      </c>
      <c r="P12" s="323"/>
      <c r="Q12" s="323" t="s">
        <v>22</v>
      </c>
      <c r="R12" s="323"/>
      <c r="S12" s="323" t="s">
        <v>23</v>
      </c>
      <c r="T12" s="323"/>
      <c r="U12" s="323" t="s">
        <v>24</v>
      </c>
      <c r="V12" s="323"/>
      <c r="W12" s="323" t="s">
        <v>25</v>
      </c>
      <c r="X12" s="323"/>
      <c r="Y12" s="323" t="s">
        <v>26</v>
      </c>
      <c r="Z12" s="323"/>
      <c r="AA12" s="323" t="s">
        <v>27</v>
      </c>
      <c r="AB12" s="323"/>
      <c r="AC12" s="323" t="s">
        <v>28</v>
      </c>
      <c r="AD12" s="323"/>
      <c r="AE12" s="323" t="s">
        <v>29</v>
      </c>
      <c r="AF12" s="323"/>
      <c r="AG12" s="323" t="s">
        <v>30</v>
      </c>
      <c r="AH12" s="323"/>
      <c r="AM12" s="6"/>
      <c r="AN12" s="6"/>
    </row>
    <row r="13" spans="1:40" ht="12.75" customHeight="1" thickBo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M13" s="6"/>
      <c r="AN13" s="6"/>
    </row>
    <row r="14" spans="1:40" ht="35.1" customHeight="1" thickBot="1">
      <c r="O14" s="327" t="s">
        <v>101</v>
      </c>
      <c r="P14" s="324" t="s">
        <v>31</v>
      </c>
      <c r="Q14" s="325"/>
      <c r="R14" s="26" t="s">
        <v>32</v>
      </c>
      <c r="S14" s="326" t="s">
        <v>4</v>
      </c>
      <c r="T14" s="326"/>
      <c r="U14" s="326"/>
      <c r="V14" s="326"/>
      <c r="AM14" s="6"/>
      <c r="AN14" s="6"/>
    </row>
    <row r="15" spans="1:40" ht="35.1" customHeight="1" thickBot="1">
      <c r="O15" s="327"/>
      <c r="P15" s="324" t="s">
        <v>99</v>
      </c>
      <c r="Q15" s="325"/>
      <c r="R15" s="26" t="s">
        <v>32</v>
      </c>
      <c r="S15" s="326" t="s">
        <v>100</v>
      </c>
      <c r="T15" s="326"/>
      <c r="U15" s="326"/>
      <c r="V15" s="326"/>
      <c r="AM15" s="6"/>
      <c r="AN15" s="6"/>
    </row>
  </sheetData>
  <mergeCells count="29">
    <mergeCell ref="M1:X2"/>
    <mergeCell ref="AJ1:AN1"/>
    <mergeCell ref="M3:X4"/>
    <mergeCell ref="R6:S6"/>
    <mergeCell ref="AH6:AI6"/>
    <mergeCell ref="K12:L12"/>
    <mergeCell ref="O12:P12"/>
    <mergeCell ref="AM8:AN9"/>
    <mergeCell ref="M12:N12"/>
    <mergeCell ref="P15:Q15"/>
    <mergeCell ref="S15:V15"/>
    <mergeCell ref="O14:O15"/>
    <mergeCell ref="AM10:AN11"/>
    <mergeCell ref="Q12:R12"/>
    <mergeCell ref="AG12:AH12"/>
    <mergeCell ref="AC12:AD12"/>
    <mergeCell ref="AE12:AF12"/>
    <mergeCell ref="P14:Q14"/>
    <mergeCell ref="S14:V14"/>
    <mergeCell ref="A1:D2"/>
    <mergeCell ref="U12:V12"/>
    <mergeCell ref="W12:X12"/>
    <mergeCell ref="Y12:Z12"/>
    <mergeCell ref="AA12:AB12"/>
    <mergeCell ref="S12:T12"/>
    <mergeCell ref="C12:D12"/>
    <mergeCell ref="E12:F12"/>
    <mergeCell ref="G12:H12"/>
    <mergeCell ref="I12:J12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scale="99" orientation="landscape" horizontalDpi="4294967293" vertic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5"/>
  <sheetViews>
    <sheetView workbookViewId="0">
      <selection activeCell="A3" sqref="A3"/>
    </sheetView>
  </sheetViews>
  <sheetFormatPr defaultRowHeight="13.5"/>
  <cols>
    <col min="1" max="40" width="3.625" style="4" customWidth="1"/>
    <col min="41" max="16384" width="9" style="4"/>
  </cols>
  <sheetData>
    <row r="1" spans="1:40" ht="24.95" customHeight="1" thickBot="1">
      <c r="A1" s="322" t="s">
        <v>263</v>
      </c>
      <c r="B1" s="322"/>
      <c r="C1" s="322"/>
      <c r="D1" s="322"/>
      <c r="I1" s="5"/>
      <c r="J1" s="5"/>
      <c r="K1" s="7"/>
      <c r="L1" s="7"/>
      <c r="M1" s="329" t="s">
        <v>1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7"/>
      <c r="Z1" s="7"/>
      <c r="AA1" s="5"/>
      <c r="AB1" s="5"/>
      <c r="AE1" s="27"/>
      <c r="AF1" s="27"/>
      <c r="AG1" s="27"/>
      <c r="AH1" s="27"/>
      <c r="AI1" s="27"/>
      <c r="AJ1" s="330"/>
      <c r="AK1" s="330"/>
      <c r="AL1" s="330"/>
      <c r="AM1" s="330"/>
      <c r="AN1" s="330"/>
    </row>
    <row r="2" spans="1:40" ht="24.95" customHeight="1" thickTop="1">
      <c r="A2" s="322"/>
      <c r="B2" s="322"/>
      <c r="C2" s="322"/>
      <c r="D2" s="322"/>
      <c r="I2" s="8"/>
      <c r="J2" s="9"/>
      <c r="K2" s="10"/>
      <c r="L2" s="1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10"/>
      <c r="Z2" s="10"/>
      <c r="AA2" s="9"/>
      <c r="AB2" s="11"/>
    </row>
    <row r="3" spans="1:40" ht="24.95" customHeight="1" thickBot="1">
      <c r="I3" s="12"/>
      <c r="J3" s="13"/>
      <c r="K3" s="14"/>
      <c r="L3" s="15"/>
      <c r="M3" s="331" t="s">
        <v>254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15"/>
      <c r="Z3" s="14"/>
      <c r="AA3" s="13"/>
      <c r="AB3" s="17"/>
    </row>
    <row r="4" spans="1:40" ht="24.95" customHeight="1" thickTop="1">
      <c r="I4" s="5"/>
      <c r="J4" s="5"/>
      <c r="K4" s="18"/>
      <c r="L4" s="16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16"/>
      <c r="Z4" s="18"/>
      <c r="AA4" s="5"/>
      <c r="AB4" s="5"/>
    </row>
    <row r="5" spans="1:40" ht="30" customHeight="1">
      <c r="I5" s="5"/>
      <c r="J5" s="5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5"/>
      <c r="AB5" s="5"/>
    </row>
    <row r="6" spans="1:40" ht="35.1" customHeight="1">
      <c r="C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26" t="s">
        <v>3</v>
      </c>
      <c r="S6" s="32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26" t="s">
        <v>2</v>
      </c>
      <c r="AI6" s="326"/>
    </row>
    <row r="7" spans="1:40" ht="35.1" customHeight="1" thickBot="1">
      <c r="C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9"/>
      <c r="AI7" s="20"/>
    </row>
    <row r="8" spans="1:40" ht="35.1" customHeight="1" thickTop="1" thickBot="1">
      <c r="C8" s="6"/>
      <c r="F8" s="6"/>
      <c r="G8" s="6"/>
      <c r="H8" s="6"/>
      <c r="I8" s="6"/>
      <c r="J8" s="6"/>
      <c r="K8" s="2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2"/>
      <c r="AA8" s="6"/>
      <c r="AB8" s="6"/>
      <c r="AC8" s="6"/>
      <c r="AD8" s="6"/>
      <c r="AE8" s="6"/>
      <c r="AF8" s="6"/>
      <c r="AG8" s="6"/>
      <c r="AH8" s="21"/>
      <c r="AI8" s="22"/>
      <c r="AM8" s="332">
        <f>AM10+1</f>
        <v>42981</v>
      </c>
      <c r="AN8" s="332"/>
    </row>
    <row r="9" spans="1:40" ht="35.1" customHeight="1" thickTop="1" thickBot="1">
      <c r="C9" s="6"/>
      <c r="D9" s="6"/>
      <c r="E9" s="6"/>
      <c r="F9" s="6"/>
      <c r="G9" s="21"/>
      <c r="H9" s="23"/>
      <c r="I9" s="23"/>
      <c r="J9" s="23"/>
      <c r="K9" s="23"/>
      <c r="L9" s="23"/>
      <c r="M9" s="23"/>
      <c r="N9" s="22"/>
      <c r="O9" s="6"/>
      <c r="P9" s="6"/>
      <c r="Q9" s="6"/>
      <c r="R9" s="6"/>
      <c r="S9" s="6"/>
      <c r="T9" s="6"/>
      <c r="U9" s="6"/>
      <c r="V9" s="6"/>
      <c r="W9" s="21"/>
      <c r="X9" s="23"/>
      <c r="Y9" s="23"/>
      <c r="Z9" s="23"/>
      <c r="AA9" s="23"/>
      <c r="AB9" s="23"/>
      <c r="AC9" s="23"/>
      <c r="AD9" s="22"/>
      <c r="AE9" s="6"/>
      <c r="AF9" s="6"/>
      <c r="AG9" s="6"/>
      <c r="AH9" s="6"/>
      <c r="AM9" s="333"/>
      <c r="AN9" s="333"/>
    </row>
    <row r="10" spans="1:40" ht="35.1" customHeight="1" thickTop="1" thickBot="1">
      <c r="C10" s="6"/>
      <c r="D10" s="6"/>
      <c r="E10" s="21"/>
      <c r="F10" s="23"/>
      <c r="G10" s="23"/>
      <c r="H10" s="22"/>
      <c r="I10" s="6"/>
      <c r="J10" s="6"/>
      <c r="K10" s="6"/>
      <c r="L10" s="6"/>
      <c r="M10" s="21"/>
      <c r="N10" s="23"/>
      <c r="O10" s="23"/>
      <c r="P10" s="22"/>
      <c r="Q10" s="6"/>
      <c r="R10" s="6"/>
      <c r="S10" s="6"/>
      <c r="T10" s="6"/>
      <c r="U10" s="21"/>
      <c r="V10" s="23"/>
      <c r="W10" s="23"/>
      <c r="X10" s="22"/>
      <c r="Y10" s="6"/>
      <c r="Z10" s="6"/>
      <c r="AA10" s="6"/>
      <c r="AB10" s="6"/>
      <c r="AC10" s="21"/>
      <c r="AD10" s="23"/>
      <c r="AE10" s="23"/>
      <c r="AF10" s="22"/>
      <c r="AG10" s="6"/>
      <c r="AH10" s="6"/>
      <c r="AM10" s="328">
        <v>42980</v>
      </c>
      <c r="AN10" s="328"/>
    </row>
    <row r="11" spans="1:40" ht="35.1" customHeight="1" thickTop="1" thickBot="1">
      <c r="C11" s="6"/>
      <c r="D11" s="21"/>
      <c r="E11" s="22"/>
      <c r="F11" s="6"/>
      <c r="G11" s="6"/>
      <c r="H11" s="21"/>
      <c r="I11" s="22"/>
      <c r="J11" s="6"/>
      <c r="K11" s="6"/>
      <c r="L11" s="21"/>
      <c r="M11" s="22"/>
      <c r="N11" s="6"/>
      <c r="O11" s="6"/>
      <c r="P11" s="21"/>
      <c r="Q11" s="22"/>
      <c r="R11" s="6"/>
      <c r="S11" s="6"/>
      <c r="T11" s="21"/>
      <c r="U11" s="22"/>
      <c r="V11" s="6"/>
      <c r="W11" s="6"/>
      <c r="X11" s="21"/>
      <c r="Y11" s="22"/>
      <c r="Z11" s="6"/>
      <c r="AA11" s="6"/>
      <c r="AB11" s="21"/>
      <c r="AC11" s="22"/>
      <c r="AD11" s="6"/>
      <c r="AE11" s="6"/>
      <c r="AF11" s="21"/>
      <c r="AG11" s="22"/>
      <c r="AH11" s="6"/>
      <c r="AM11" s="328"/>
      <c r="AN11" s="328"/>
    </row>
    <row r="12" spans="1:40" ht="35.1" customHeight="1" thickBot="1">
      <c r="C12" s="323" t="s">
        <v>15</v>
      </c>
      <c r="D12" s="323"/>
      <c r="E12" s="323" t="s">
        <v>16</v>
      </c>
      <c r="F12" s="323"/>
      <c r="G12" s="323" t="s">
        <v>17</v>
      </c>
      <c r="H12" s="323"/>
      <c r="I12" s="323" t="s">
        <v>18</v>
      </c>
      <c r="J12" s="323"/>
      <c r="K12" s="323" t="s">
        <v>19</v>
      </c>
      <c r="L12" s="323"/>
      <c r="M12" s="323" t="s">
        <v>20</v>
      </c>
      <c r="N12" s="323"/>
      <c r="O12" s="323" t="s">
        <v>21</v>
      </c>
      <c r="P12" s="323"/>
      <c r="Q12" s="323" t="s">
        <v>22</v>
      </c>
      <c r="R12" s="323"/>
      <c r="S12" s="323" t="s">
        <v>23</v>
      </c>
      <c r="T12" s="323"/>
      <c r="U12" s="323" t="s">
        <v>24</v>
      </c>
      <c r="V12" s="323"/>
      <c r="W12" s="323" t="s">
        <v>25</v>
      </c>
      <c r="X12" s="323"/>
      <c r="Y12" s="323" t="s">
        <v>26</v>
      </c>
      <c r="Z12" s="323"/>
      <c r="AA12" s="323" t="s">
        <v>27</v>
      </c>
      <c r="AB12" s="323"/>
      <c r="AC12" s="323" t="s">
        <v>28</v>
      </c>
      <c r="AD12" s="323"/>
      <c r="AE12" s="323" t="s">
        <v>29</v>
      </c>
      <c r="AF12" s="323"/>
      <c r="AG12" s="323" t="s">
        <v>30</v>
      </c>
      <c r="AH12" s="323"/>
      <c r="AM12" s="6"/>
      <c r="AN12" s="6"/>
    </row>
    <row r="13" spans="1:40" ht="12.75" customHeight="1" thickBo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M13" s="6"/>
      <c r="AN13" s="6"/>
    </row>
    <row r="14" spans="1:40" ht="35.1" customHeight="1" thickBot="1">
      <c r="O14" s="327" t="s">
        <v>101</v>
      </c>
      <c r="P14" s="324" t="s">
        <v>15</v>
      </c>
      <c r="Q14" s="325"/>
      <c r="R14" s="26" t="s">
        <v>32</v>
      </c>
      <c r="S14" s="326" t="s">
        <v>4</v>
      </c>
      <c r="T14" s="326"/>
      <c r="U14" s="326"/>
      <c r="V14" s="326"/>
      <c r="AM14" s="6"/>
      <c r="AN14" s="6"/>
    </row>
    <row r="15" spans="1:40" ht="35.1" customHeight="1" thickBot="1">
      <c r="O15" s="327"/>
      <c r="P15" s="324" t="s">
        <v>29</v>
      </c>
      <c r="Q15" s="325"/>
      <c r="R15" s="26" t="s">
        <v>32</v>
      </c>
      <c r="S15" s="326" t="s">
        <v>100</v>
      </c>
      <c r="T15" s="326"/>
      <c r="U15" s="326"/>
      <c r="V15" s="326"/>
      <c r="AM15" s="6"/>
      <c r="AN15" s="6"/>
    </row>
  </sheetData>
  <mergeCells count="29">
    <mergeCell ref="Y12:Z12"/>
    <mergeCell ref="AA12:AB12"/>
    <mergeCell ref="AC12:AD12"/>
    <mergeCell ref="AE12:AF12"/>
    <mergeCell ref="O14:O15"/>
    <mergeCell ref="P14:Q14"/>
    <mergeCell ref="S14:V14"/>
    <mergeCell ref="P15:Q15"/>
    <mergeCell ref="S15:V15"/>
    <mergeCell ref="U12:V12"/>
    <mergeCell ref="W12:X12"/>
    <mergeCell ref="Q12:R12"/>
    <mergeCell ref="S12:T12"/>
    <mergeCell ref="C12:D12"/>
    <mergeCell ref="E12:F12"/>
    <mergeCell ref="G12:H12"/>
    <mergeCell ref="I12:J12"/>
    <mergeCell ref="K12:L12"/>
    <mergeCell ref="M12:N12"/>
    <mergeCell ref="A1:D2"/>
    <mergeCell ref="AM10:AN11"/>
    <mergeCell ref="O12:P12"/>
    <mergeCell ref="M1:X2"/>
    <mergeCell ref="AJ1:AN1"/>
    <mergeCell ref="M3:X4"/>
    <mergeCell ref="R6:S6"/>
    <mergeCell ref="AH6:AI6"/>
    <mergeCell ref="AM8:AN9"/>
    <mergeCell ref="AG12:AH12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5"/>
  <sheetViews>
    <sheetView workbookViewId="0">
      <selection activeCell="A3" sqref="A3"/>
    </sheetView>
  </sheetViews>
  <sheetFormatPr defaultRowHeight="13.5"/>
  <cols>
    <col min="1" max="40" width="3.625" style="4" customWidth="1"/>
    <col min="41" max="16384" width="9" style="4"/>
  </cols>
  <sheetData>
    <row r="1" spans="1:40" ht="24.95" customHeight="1" thickBot="1">
      <c r="A1" s="322" t="s">
        <v>262</v>
      </c>
      <c r="B1" s="322"/>
      <c r="C1" s="322"/>
      <c r="D1" s="322"/>
      <c r="I1" s="5"/>
      <c r="J1" s="5"/>
      <c r="K1" s="7"/>
      <c r="L1" s="7"/>
      <c r="M1" s="329" t="s">
        <v>1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7"/>
      <c r="Z1" s="7"/>
      <c r="AA1" s="5"/>
      <c r="AB1" s="5"/>
      <c r="AE1" s="27"/>
      <c r="AF1" s="27"/>
      <c r="AG1" s="27"/>
      <c r="AH1" s="27"/>
      <c r="AI1" s="27"/>
      <c r="AJ1" s="330"/>
      <c r="AK1" s="330"/>
      <c r="AL1" s="330"/>
      <c r="AM1" s="330"/>
      <c r="AN1" s="330"/>
    </row>
    <row r="2" spans="1:40" ht="24.95" customHeight="1" thickTop="1">
      <c r="A2" s="322"/>
      <c r="B2" s="322"/>
      <c r="C2" s="322"/>
      <c r="D2" s="322"/>
      <c r="I2" s="8"/>
      <c r="J2" s="9"/>
      <c r="K2" s="10"/>
      <c r="L2" s="10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10"/>
      <c r="Z2" s="10"/>
      <c r="AA2" s="9"/>
      <c r="AB2" s="11"/>
    </row>
    <row r="3" spans="1:40" ht="24.95" customHeight="1" thickBot="1">
      <c r="I3" s="12"/>
      <c r="J3" s="13"/>
      <c r="K3" s="14"/>
      <c r="L3" s="15"/>
      <c r="M3" s="331" t="s">
        <v>254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15"/>
      <c r="Z3" s="14"/>
      <c r="AA3" s="13"/>
      <c r="AB3" s="17"/>
    </row>
    <row r="4" spans="1:40" ht="24.95" customHeight="1" thickTop="1">
      <c r="I4" s="5"/>
      <c r="J4" s="5"/>
      <c r="K4" s="18"/>
      <c r="L4" s="16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16"/>
      <c r="Z4" s="18"/>
      <c r="AA4" s="5"/>
      <c r="AB4" s="5"/>
    </row>
    <row r="5" spans="1:40" ht="30" customHeight="1">
      <c r="I5" s="5"/>
      <c r="J5" s="5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5"/>
      <c r="AB5" s="5"/>
    </row>
    <row r="6" spans="1:40" ht="35.1" customHeight="1">
      <c r="C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26" t="s">
        <v>3</v>
      </c>
      <c r="S6" s="32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26" t="s">
        <v>2</v>
      </c>
      <c r="AI6" s="326"/>
    </row>
    <row r="7" spans="1:40" ht="35.1" customHeight="1" thickBot="1">
      <c r="C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9"/>
      <c r="AI7" s="20"/>
    </row>
    <row r="8" spans="1:40" ht="35.1" customHeight="1" thickTop="1" thickBot="1">
      <c r="C8" s="6"/>
      <c r="F8" s="6"/>
      <c r="G8" s="6"/>
      <c r="H8" s="6"/>
      <c r="I8" s="6"/>
      <c r="J8" s="6"/>
      <c r="K8" s="2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2"/>
      <c r="AA8" s="6"/>
      <c r="AB8" s="6"/>
      <c r="AC8" s="6"/>
      <c r="AD8" s="6"/>
      <c r="AE8" s="6"/>
      <c r="AF8" s="6"/>
      <c r="AG8" s="6"/>
      <c r="AH8" s="21"/>
      <c r="AI8" s="22"/>
      <c r="AM8" s="332">
        <f>AM10+1</f>
        <v>42981</v>
      </c>
      <c r="AN8" s="332"/>
    </row>
    <row r="9" spans="1:40" ht="35.1" customHeight="1" thickTop="1" thickBot="1">
      <c r="C9" s="6"/>
      <c r="D9" s="6"/>
      <c r="E9" s="6"/>
      <c r="F9" s="6"/>
      <c r="G9" s="21"/>
      <c r="H9" s="23"/>
      <c r="I9" s="23"/>
      <c r="J9" s="23"/>
      <c r="K9" s="23"/>
      <c r="L9" s="23"/>
      <c r="M9" s="23"/>
      <c r="N9" s="22"/>
      <c r="O9" s="6"/>
      <c r="P9" s="6"/>
      <c r="Q9" s="6"/>
      <c r="R9" s="6"/>
      <c r="S9" s="6"/>
      <c r="T9" s="6"/>
      <c r="U9" s="6"/>
      <c r="V9" s="6"/>
      <c r="W9" s="21"/>
      <c r="X9" s="23"/>
      <c r="Y9" s="23"/>
      <c r="Z9" s="23"/>
      <c r="AA9" s="23"/>
      <c r="AB9" s="23"/>
      <c r="AC9" s="23"/>
      <c r="AD9" s="22"/>
      <c r="AE9" s="6"/>
      <c r="AF9" s="6"/>
      <c r="AG9" s="6"/>
      <c r="AH9" s="6"/>
      <c r="AM9" s="333"/>
      <c r="AN9" s="333"/>
    </row>
    <row r="10" spans="1:40" ht="35.1" customHeight="1" thickTop="1" thickBot="1">
      <c r="C10" s="6"/>
      <c r="D10" s="6"/>
      <c r="E10" s="21"/>
      <c r="F10" s="23"/>
      <c r="G10" s="23"/>
      <c r="H10" s="22"/>
      <c r="I10" s="6"/>
      <c r="J10" s="6"/>
      <c r="K10" s="6"/>
      <c r="L10" s="6"/>
      <c r="M10" s="21"/>
      <c r="N10" s="23"/>
      <c r="O10" s="23"/>
      <c r="P10" s="22"/>
      <c r="Q10" s="6"/>
      <c r="R10" s="6"/>
      <c r="S10" s="6"/>
      <c r="T10" s="6"/>
      <c r="U10" s="21"/>
      <c r="V10" s="23"/>
      <c r="W10" s="23"/>
      <c r="X10" s="22"/>
      <c r="Y10" s="6"/>
      <c r="Z10" s="6"/>
      <c r="AA10" s="6"/>
      <c r="AB10" s="6"/>
      <c r="AC10" s="21"/>
      <c r="AD10" s="23"/>
      <c r="AE10" s="23"/>
      <c r="AF10" s="22"/>
      <c r="AG10" s="6"/>
      <c r="AH10" s="6"/>
      <c r="AM10" s="328">
        <v>42980</v>
      </c>
      <c r="AN10" s="328"/>
    </row>
    <row r="11" spans="1:40" ht="35.1" customHeight="1" thickTop="1" thickBot="1">
      <c r="C11" s="6"/>
      <c r="D11" s="21"/>
      <c r="E11" s="22"/>
      <c r="F11" s="6"/>
      <c r="G11" s="6"/>
      <c r="H11" s="21"/>
      <c r="I11" s="22"/>
      <c r="J11" s="6"/>
      <c r="K11" s="6"/>
      <c r="L11" s="21"/>
      <c r="M11" s="22"/>
      <c r="N11" s="6"/>
      <c r="O11" s="6"/>
      <c r="P11" s="21"/>
      <c r="Q11" s="22"/>
      <c r="R11" s="6"/>
      <c r="S11" s="6"/>
      <c r="T11" s="21"/>
      <c r="U11" s="22"/>
      <c r="V11" s="6"/>
      <c r="W11" s="6"/>
      <c r="X11" s="21"/>
      <c r="Y11" s="22"/>
      <c r="Z11" s="6"/>
      <c r="AA11" s="6"/>
      <c r="AB11" s="21"/>
      <c r="AC11" s="22"/>
      <c r="AD11" s="6"/>
      <c r="AE11" s="6"/>
      <c r="AF11" s="21"/>
      <c r="AG11" s="22"/>
      <c r="AH11" s="6"/>
      <c r="AM11" s="328"/>
      <c r="AN11" s="328"/>
    </row>
    <row r="12" spans="1:40" ht="35.1" customHeight="1" thickBot="1">
      <c r="C12" s="323" t="s">
        <v>15</v>
      </c>
      <c r="D12" s="323"/>
      <c r="E12" s="323" t="s">
        <v>16</v>
      </c>
      <c r="F12" s="323"/>
      <c r="G12" s="323" t="s">
        <v>17</v>
      </c>
      <c r="H12" s="323"/>
      <c r="I12" s="323" t="s">
        <v>18</v>
      </c>
      <c r="J12" s="323"/>
      <c r="K12" s="323" t="s">
        <v>19</v>
      </c>
      <c r="L12" s="323"/>
      <c r="M12" s="323" t="s">
        <v>20</v>
      </c>
      <c r="N12" s="323"/>
      <c r="O12" s="323" t="s">
        <v>21</v>
      </c>
      <c r="P12" s="323"/>
      <c r="Q12" s="323" t="s">
        <v>22</v>
      </c>
      <c r="R12" s="323"/>
      <c r="S12" s="323" t="s">
        <v>23</v>
      </c>
      <c r="T12" s="323"/>
      <c r="U12" s="323" t="s">
        <v>24</v>
      </c>
      <c r="V12" s="323"/>
      <c r="W12" s="323" t="s">
        <v>25</v>
      </c>
      <c r="X12" s="323"/>
      <c r="Y12" s="323" t="s">
        <v>26</v>
      </c>
      <c r="Z12" s="323"/>
      <c r="AA12" s="323" t="s">
        <v>27</v>
      </c>
      <c r="AB12" s="323"/>
      <c r="AC12" s="323" t="s">
        <v>28</v>
      </c>
      <c r="AD12" s="323"/>
      <c r="AE12" s="323" t="s">
        <v>29</v>
      </c>
      <c r="AF12" s="323"/>
      <c r="AG12" s="323" t="s">
        <v>30</v>
      </c>
      <c r="AH12" s="323"/>
      <c r="AM12" s="6"/>
      <c r="AN12" s="6"/>
    </row>
    <row r="13" spans="1:40" ht="12.75" customHeight="1" thickBo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M13" s="6"/>
      <c r="AN13" s="6"/>
    </row>
    <row r="14" spans="1:40" ht="35.1" customHeight="1" thickBot="1">
      <c r="O14" s="327" t="s">
        <v>101</v>
      </c>
      <c r="P14" s="324" t="s">
        <v>15</v>
      </c>
      <c r="Q14" s="325"/>
      <c r="R14" s="26" t="s">
        <v>32</v>
      </c>
      <c r="S14" s="326" t="s">
        <v>4</v>
      </c>
      <c r="T14" s="326"/>
      <c r="U14" s="326"/>
      <c r="V14" s="326"/>
      <c r="AM14" s="6"/>
      <c r="AN14" s="6"/>
    </row>
    <row r="15" spans="1:40" ht="35.1" customHeight="1" thickBot="1">
      <c r="O15" s="327"/>
      <c r="P15" s="324" t="s">
        <v>29</v>
      </c>
      <c r="Q15" s="325"/>
      <c r="R15" s="26" t="s">
        <v>32</v>
      </c>
      <c r="S15" s="326" t="s">
        <v>100</v>
      </c>
      <c r="T15" s="326"/>
      <c r="U15" s="326"/>
      <c r="V15" s="326"/>
      <c r="AM15" s="6"/>
      <c r="AN15" s="6"/>
    </row>
  </sheetData>
  <mergeCells count="29">
    <mergeCell ref="Y12:Z12"/>
    <mergeCell ref="AA12:AB12"/>
    <mergeCell ref="AC12:AD12"/>
    <mergeCell ref="AE12:AF12"/>
    <mergeCell ref="O14:O15"/>
    <mergeCell ref="P14:Q14"/>
    <mergeCell ref="S14:V14"/>
    <mergeCell ref="P15:Q15"/>
    <mergeCell ref="S15:V15"/>
    <mergeCell ref="U12:V12"/>
    <mergeCell ref="W12:X12"/>
    <mergeCell ref="Q12:R12"/>
    <mergeCell ref="S12:T12"/>
    <mergeCell ref="C12:D12"/>
    <mergeCell ref="E12:F12"/>
    <mergeCell ref="G12:H12"/>
    <mergeCell ref="I12:J12"/>
    <mergeCell ref="K12:L12"/>
    <mergeCell ref="M12:N12"/>
    <mergeCell ref="A1:D2"/>
    <mergeCell ref="AM10:AN11"/>
    <mergeCell ref="O12:P12"/>
    <mergeCell ref="M1:X2"/>
    <mergeCell ref="AJ1:AN1"/>
    <mergeCell ref="M3:X4"/>
    <mergeCell ref="R6:S6"/>
    <mergeCell ref="AH6:AI6"/>
    <mergeCell ref="AM8:AN9"/>
    <mergeCell ref="AG12:AH12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'Ｕ－８　Ａ・Ｂブロック星取表'!B2:Z2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33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116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212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213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36</v>
      </c>
      <c r="D8" s="307"/>
      <c r="E8" s="307"/>
      <c r="F8" s="307"/>
      <c r="G8" s="307"/>
      <c r="H8" s="307"/>
      <c r="I8" s="307"/>
      <c r="J8" s="307"/>
      <c r="K8" s="308" t="s">
        <v>37</v>
      </c>
      <c r="L8" s="309"/>
    </row>
    <row r="9" spans="2:14" s="57" customFormat="1" ht="21.95" customHeight="1" thickBot="1">
      <c r="B9" s="105" t="s">
        <v>215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110">
        <v>0.375</v>
      </c>
      <c r="D10" s="85" t="str">
        <f>'Ｕ－８　Ａ・Ｂブロック星取表'!B6</f>
        <v>FC南台</v>
      </c>
      <c r="E10" s="86"/>
      <c r="F10" s="86" t="s">
        <v>44</v>
      </c>
      <c r="G10" s="86"/>
      <c r="H10" s="87" t="str">
        <f>'Ｕ－８　Ａ・Ｂブロック星取表'!B8</f>
        <v>藤塚KC</v>
      </c>
      <c r="I10" s="85" t="str">
        <f>D11</f>
        <v>バディーSC</v>
      </c>
      <c r="J10" s="88" t="str">
        <f>H11</f>
        <v>六浦毎日SS</v>
      </c>
      <c r="K10" s="85" t="s">
        <v>102</v>
      </c>
      <c r="L10" s="89" t="s">
        <v>45</v>
      </c>
      <c r="M10" s="62"/>
    </row>
    <row r="11" spans="2:14" s="57" customFormat="1" ht="30" customHeight="1">
      <c r="B11" s="111" t="s">
        <v>46</v>
      </c>
      <c r="C11" s="112">
        <v>0.39583333333333331</v>
      </c>
      <c r="D11" s="90" t="str">
        <f>'Ｕ－８　Ａ・Ｂブロック星取表'!B10</f>
        <v>バディーSC</v>
      </c>
      <c r="E11" s="91"/>
      <c r="F11" s="91" t="s">
        <v>47</v>
      </c>
      <c r="G11" s="92"/>
      <c r="H11" s="93" t="str">
        <f>'Ｕ－８　Ａ・Ｂブロック星取表'!B12</f>
        <v>六浦毎日SS</v>
      </c>
      <c r="I11" s="90" t="str">
        <f>D12</f>
        <v>横浜かもめSC</v>
      </c>
      <c r="J11" s="94" t="str">
        <f>D10</f>
        <v>FC南台</v>
      </c>
      <c r="K11" s="90" t="str">
        <f>H10</f>
        <v>藤塚KC</v>
      </c>
      <c r="L11" s="95" t="s">
        <v>45</v>
      </c>
      <c r="M11" s="62"/>
    </row>
    <row r="12" spans="2:14" s="57" customFormat="1" ht="30" customHeight="1">
      <c r="B12" s="111" t="s">
        <v>48</v>
      </c>
      <c r="C12" s="112">
        <v>0.41666666666666669</v>
      </c>
      <c r="D12" s="96" t="str">
        <f>'Ｕ－８　Ａ・Ｂブロック星取表'!B14</f>
        <v>横浜かもめSC</v>
      </c>
      <c r="E12" s="91"/>
      <c r="F12" s="91" t="s">
        <v>47</v>
      </c>
      <c r="G12" s="92"/>
      <c r="H12" s="93" t="str">
        <f>D10</f>
        <v>FC南台</v>
      </c>
      <c r="I12" s="90" t="str">
        <f>D13</f>
        <v>藤塚KC</v>
      </c>
      <c r="J12" s="94" t="str">
        <f>H13</f>
        <v>バディーSC</v>
      </c>
      <c r="K12" s="90" t="str">
        <f>D14</f>
        <v>六浦毎日SS</v>
      </c>
      <c r="L12" s="95" t="s">
        <v>45</v>
      </c>
      <c r="M12" s="62"/>
    </row>
    <row r="13" spans="2:14" s="57" customFormat="1" ht="30" customHeight="1">
      <c r="B13" s="113" t="s">
        <v>49</v>
      </c>
      <c r="C13" s="112">
        <v>0.4375</v>
      </c>
      <c r="D13" s="90" t="str">
        <f>H10</f>
        <v>藤塚KC</v>
      </c>
      <c r="E13" s="91"/>
      <c r="F13" s="91" t="s">
        <v>50</v>
      </c>
      <c r="G13" s="91"/>
      <c r="H13" s="97" t="str">
        <f>D11</f>
        <v>バディーSC</v>
      </c>
      <c r="I13" s="90" t="s">
        <v>5</v>
      </c>
      <c r="J13" s="94" t="str">
        <f>H14</f>
        <v>横浜かもめSC</v>
      </c>
      <c r="K13" s="90" t="str">
        <f>D10</f>
        <v>FC南台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61">
        <v>0.45833333333333331</v>
      </c>
      <c r="D14" s="162" t="str">
        <f>H11</f>
        <v>六浦毎日SS</v>
      </c>
      <c r="E14" s="163"/>
      <c r="F14" s="163" t="s">
        <v>50</v>
      </c>
      <c r="G14" s="163"/>
      <c r="H14" s="164" t="str">
        <f>D12</f>
        <v>横浜かもめSC</v>
      </c>
      <c r="I14" s="162" t="str">
        <f>D10</f>
        <v>FC南台</v>
      </c>
      <c r="J14" s="165" t="str">
        <f>D13</f>
        <v>藤塚KC</v>
      </c>
      <c r="K14" s="162" t="str">
        <f>H13</f>
        <v>バディーSC</v>
      </c>
      <c r="L14" s="166" t="s">
        <v>45</v>
      </c>
      <c r="M14" s="62"/>
    </row>
    <row r="15" spans="2:14" s="57" customFormat="1" ht="30" customHeight="1" thickTop="1">
      <c r="B15" s="170" t="s">
        <v>103</v>
      </c>
      <c r="C15" s="110">
        <v>0.54166666666666663</v>
      </c>
      <c r="D15" s="85" t="str">
        <f>'Ｕ－８　Ａ・Ｂブロック星取表'!B19</f>
        <v>野庭KC</v>
      </c>
      <c r="E15" s="98"/>
      <c r="F15" s="98" t="s">
        <v>47</v>
      </c>
      <c r="G15" s="98"/>
      <c r="H15" s="99" t="str">
        <f>'Ｕ－８　Ａ・Ｂブロック星取表'!B21</f>
        <v>FC　YSA</v>
      </c>
      <c r="I15" s="85" t="str">
        <f>D16</f>
        <v>六ッ川SC</v>
      </c>
      <c r="J15" s="88" t="str">
        <f>H16</f>
        <v>よりともSC</v>
      </c>
      <c r="K15" s="85" t="str">
        <f>D17</f>
        <v>FC本郷</v>
      </c>
      <c r="L15" s="89" t="s">
        <v>45</v>
      </c>
      <c r="M15" s="62"/>
    </row>
    <row r="16" spans="2:14" s="57" customFormat="1" ht="30" customHeight="1">
      <c r="B16" s="113" t="s">
        <v>104</v>
      </c>
      <c r="C16" s="112">
        <v>0.5625</v>
      </c>
      <c r="D16" s="90" t="str">
        <f>'Ｕ－８　Ａ・Ｂブロック星取表'!B23</f>
        <v>六ッ川SC</v>
      </c>
      <c r="E16" s="91"/>
      <c r="F16" s="91" t="s">
        <v>47</v>
      </c>
      <c r="G16" s="91"/>
      <c r="H16" s="97" t="str">
        <f>'Ｕ－８　Ａ・Ｂブロック星取表'!B25</f>
        <v>よりともSC</v>
      </c>
      <c r="I16" s="90" t="str">
        <f>D17</f>
        <v>FC本郷</v>
      </c>
      <c r="J16" s="94" t="str">
        <f>D15</f>
        <v>野庭KC</v>
      </c>
      <c r="K16" s="90" t="str">
        <f>H15</f>
        <v>FC　YSA</v>
      </c>
      <c r="L16" s="95" t="s">
        <v>45</v>
      </c>
      <c r="M16" s="62"/>
    </row>
    <row r="17" spans="2:26" s="53" customFormat="1" ht="30" customHeight="1">
      <c r="B17" s="113" t="s">
        <v>105</v>
      </c>
      <c r="C17" s="112">
        <v>0.58333333333333337</v>
      </c>
      <c r="D17" s="85" t="str">
        <f>'Ｕ－８　Ａ・Ｂブロック星取表'!B27</f>
        <v>FC本郷</v>
      </c>
      <c r="E17" s="86"/>
      <c r="F17" s="86" t="s">
        <v>47</v>
      </c>
      <c r="G17" s="86"/>
      <c r="H17" s="87" t="str">
        <f>D15</f>
        <v>野庭KC</v>
      </c>
      <c r="I17" s="85" t="str">
        <f>D18</f>
        <v>FC　YSA</v>
      </c>
      <c r="J17" s="88" t="str">
        <f>H18</f>
        <v>六ッ川SC</v>
      </c>
      <c r="K17" s="85" t="str">
        <f>D19</f>
        <v>よりともSC</v>
      </c>
      <c r="L17" s="89" t="s">
        <v>45</v>
      </c>
      <c r="M17" s="62"/>
    </row>
    <row r="18" spans="2:26" s="53" customFormat="1" ht="30" customHeight="1">
      <c r="B18" s="113" t="s">
        <v>106</v>
      </c>
      <c r="C18" s="112">
        <v>0.60416666666666663</v>
      </c>
      <c r="D18" s="90" t="str">
        <f>H15</f>
        <v>FC　YSA</v>
      </c>
      <c r="E18" s="91"/>
      <c r="F18" s="91" t="s">
        <v>50</v>
      </c>
      <c r="G18" s="91"/>
      <c r="H18" s="97" t="str">
        <f>D16</f>
        <v>六ッ川SC</v>
      </c>
      <c r="I18" s="90" t="str">
        <f>D19</f>
        <v>よりともSC</v>
      </c>
      <c r="J18" s="94" t="str">
        <f>H19</f>
        <v>FC本郷</v>
      </c>
      <c r="K18" s="90" t="str">
        <f>D15</f>
        <v>野庭KC</v>
      </c>
      <c r="L18" s="95" t="s">
        <v>45</v>
      </c>
      <c r="M18" s="62"/>
    </row>
    <row r="19" spans="2:26" s="53" customFormat="1" ht="30" customHeight="1" thickBot="1">
      <c r="B19" s="123" t="s">
        <v>107</v>
      </c>
      <c r="C19" s="116">
        <v>0.625</v>
      </c>
      <c r="D19" s="100" t="str">
        <f>H16</f>
        <v>よりともSC</v>
      </c>
      <c r="E19" s="101"/>
      <c r="F19" s="101" t="s">
        <v>50</v>
      </c>
      <c r="G19" s="101"/>
      <c r="H19" s="102" t="str">
        <f>D17</f>
        <v>FC本郷</v>
      </c>
      <c r="I19" s="100" t="str">
        <f>D15</f>
        <v>野庭KC</v>
      </c>
      <c r="J19" s="103" t="str">
        <f>D18</f>
        <v>FC　YSA</v>
      </c>
      <c r="K19" s="100" t="str">
        <f>H18</f>
        <v>六ッ川SC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214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 ＦＣ南台、⑥～⑩ 六ッ川SC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会場設営（8:00集合)：①②試合チーム，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57</v>
      </c>
      <c r="L23" s="309"/>
    </row>
    <row r="24" spans="2:26" ht="21.95" customHeight="1" thickBot="1">
      <c r="B24" s="54" t="s">
        <v>233</v>
      </c>
      <c r="C24" s="55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09" t="s">
        <v>43</v>
      </c>
      <c r="C25" s="110">
        <v>0.375</v>
      </c>
      <c r="D25" s="78" t="str">
        <f>H11</f>
        <v>六浦毎日SS</v>
      </c>
      <c r="E25" s="79"/>
      <c r="F25" s="79" t="s">
        <v>50</v>
      </c>
      <c r="G25" s="79"/>
      <c r="H25" s="80" t="str">
        <f>D10</f>
        <v>FC南台</v>
      </c>
      <c r="I25" s="59" t="str">
        <f>D26</f>
        <v>バディーSC</v>
      </c>
      <c r="J25" s="60" t="str">
        <f>H26</f>
        <v>横浜かもめSC</v>
      </c>
      <c r="K25" s="59" t="str">
        <f>D27</f>
        <v>藤塚KC</v>
      </c>
      <c r="L25" s="61" t="s">
        <v>45</v>
      </c>
    </row>
    <row r="26" spans="2:26" ht="30" customHeight="1">
      <c r="B26" s="111" t="s">
        <v>46</v>
      </c>
      <c r="C26" s="112">
        <v>0.39583333333333331</v>
      </c>
      <c r="D26" s="73" t="str">
        <f>D11</f>
        <v>バディーSC</v>
      </c>
      <c r="E26" s="74"/>
      <c r="F26" s="74" t="s">
        <v>14</v>
      </c>
      <c r="G26" s="75"/>
      <c r="H26" s="76" t="str">
        <f>D12</f>
        <v>横浜かもめSC</v>
      </c>
      <c r="I26" s="64" t="str">
        <f>D27</f>
        <v>藤塚KC</v>
      </c>
      <c r="J26" s="65" t="str">
        <f>D25</f>
        <v>六浦毎日SS</v>
      </c>
      <c r="K26" s="64" t="str">
        <f>H25</f>
        <v>FC南台</v>
      </c>
      <c r="L26" s="66" t="s">
        <v>45</v>
      </c>
    </row>
    <row r="27" spans="2:26" ht="30" customHeight="1">
      <c r="B27" s="111" t="s">
        <v>48</v>
      </c>
      <c r="C27" s="112">
        <v>0.41666666666666669</v>
      </c>
      <c r="D27" s="73" t="str">
        <f>H10</f>
        <v>藤塚KC</v>
      </c>
      <c r="E27" s="74"/>
      <c r="F27" s="74" t="s">
        <v>14</v>
      </c>
      <c r="G27" s="75"/>
      <c r="H27" s="76" t="str">
        <f>D25</f>
        <v>六浦毎日SS</v>
      </c>
      <c r="I27" s="64" t="str">
        <f>D28</f>
        <v>FC南台</v>
      </c>
      <c r="J27" s="65" t="str">
        <f>H28</f>
        <v>バディーSC</v>
      </c>
      <c r="K27" s="64" t="str">
        <f>D29</f>
        <v>横浜かもめSC</v>
      </c>
      <c r="L27" s="66" t="s">
        <v>45</v>
      </c>
    </row>
    <row r="28" spans="2:26" ht="30" customHeight="1">
      <c r="B28" s="113" t="s">
        <v>49</v>
      </c>
      <c r="C28" s="112">
        <v>0.4375</v>
      </c>
      <c r="D28" s="73" t="str">
        <f>H25</f>
        <v>FC南台</v>
      </c>
      <c r="E28" s="74"/>
      <c r="F28" s="74" t="s">
        <v>14</v>
      </c>
      <c r="G28" s="74"/>
      <c r="H28" s="77" t="str">
        <f>D26</f>
        <v>バディーSC</v>
      </c>
      <c r="I28" s="200" t="str">
        <f>D29</f>
        <v>横浜かもめSC</v>
      </c>
      <c r="J28" s="201" t="str">
        <f>H29</f>
        <v>藤塚KC</v>
      </c>
      <c r="K28" s="200" t="str">
        <f>D25</f>
        <v>六浦毎日SS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61">
        <v>0.45833333333333331</v>
      </c>
      <c r="D29" s="167" t="str">
        <f>H26</f>
        <v>横浜かもめSC</v>
      </c>
      <c r="E29" s="168"/>
      <c r="F29" s="168" t="s">
        <v>50</v>
      </c>
      <c r="G29" s="168"/>
      <c r="H29" s="169" t="str">
        <f>D27</f>
        <v>藤塚KC</v>
      </c>
      <c r="I29" s="203" t="str">
        <f>D25</f>
        <v>六浦毎日SS</v>
      </c>
      <c r="J29" s="204" t="str">
        <f>D28</f>
        <v>FC南台</v>
      </c>
      <c r="K29" s="203" t="str">
        <f>H28</f>
        <v>バディーSC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70" t="s">
        <v>52</v>
      </c>
      <c r="C30" s="110">
        <v>0.54166666666666663</v>
      </c>
      <c r="D30" s="218" t="str">
        <f>H16</f>
        <v>よりともSC</v>
      </c>
      <c r="E30" s="221"/>
      <c r="F30" s="221" t="s">
        <v>50</v>
      </c>
      <c r="G30" s="221"/>
      <c r="H30" s="220" t="str">
        <f>D15</f>
        <v>野庭KC</v>
      </c>
      <c r="I30" s="210" t="str">
        <f>D31</f>
        <v>六ッ川SC</v>
      </c>
      <c r="J30" s="211" t="str">
        <f>H31</f>
        <v>FC本郷</v>
      </c>
      <c r="K30" s="210" t="str">
        <f>D32</f>
        <v>FC　YSA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112">
        <v>0.5625</v>
      </c>
      <c r="D31" s="73" t="str">
        <f>D16</f>
        <v>六ッ川SC</v>
      </c>
      <c r="E31" s="74"/>
      <c r="F31" s="74" t="s">
        <v>14</v>
      </c>
      <c r="G31" s="75"/>
      <c r="H31" s="76" t="str">
        <f>D17</f>
        <v>FC本郷</v>
      </c>
      <c r="I31" s="200" t="str">
        <f>D32</f>
        <v>FC　YSA</v>
      </c>
      <c r="J31" s="201" t="str">
        <f>D30</f>
        <v>よりともSC</v>
      </c>
      <c r="K31" s="200" t="str">
        <f>H30</f>
        <v>野庭KC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54</v>
      </c>
      <c r="C32" s="112">
        <v>0.58333333333333337</v>
      </c>
      <c r="D32" s="73" t="str">
        <f>H15</f>
        <v>FC　YSA</v>
      </c>
      <c r="E32" s="74"/>
      <c r="F32" s="74" t="s">
        <v>14</v>
      </c>
      <c r="G32" s="75"/>
      <c r="H32" s="76" t="str">
        <f>D30</f>
        <v>よりともSC</v>
      </c>
      <c r="I32" s="210" t="str">
        <f>D33</f>
        <v>野庭KC</v>
      </c>
      <c r="J32" s="211" t="str">
        <f>H33</f>
        <v>六ッ川SC</v>
      </c>
      <c r="K32" s="210" t="str">
        <f>D34</f>
        <v>FC本郷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112">
        <v>0.60416666666666663</v>
      </c>
      <c r="D33" s="73" t="str">
        <f>H30</f>
        <v>野庭KC</v>
      </c>
      <c r="E33" s="74"/>
      <c r="F33" s="74" t="s">
        <v>14</v>
      </c>
      <c r="G33" s="74"/>
      <c r="H33" s="77" t="str">
        <f>D31</f>
        <v>六ッ川SC</v>
      </c>
      <c r="I33" s="200" t="str">
        <f>D34</f>
        <v>FC本郷</v>
      </c>
      <c r="J33" s="201" t="str">
        <f>H34</f>
        <v>FC　YSA</v>
      </c>
      <c r="K33" s="200" t="str">
        <f>D30</f>
        <v>よりともSC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116">
        <v>0.625</v>
      </c>
      <c r="D34" s="81" t="str">
        <f>H31</f>
        <v>FC本郷</v>
      </c>
      <c r="E34" s="82"/>
      <c r="F34" s="82" t="s">
        <v>58</v>
      </c>
      <c r="G34" s="82"/>
      <c r="H34" s="83" t="str">
        <f>D32</f>
        <v>FC　YSA</v>
      </c>
      <c r="I34" s="213" t="str">
        <f>D30</f>
        <v>よりともSC</v>
      </c>
      <c r="J34" s="214" t="str">
        <f>D33</f>
        <v>野庭KC</v>
      </c>
      <c r="K34" s="213" t="str">
        <f>H33</f>
        <v>六ッ川SC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C8:J8"/>
    <mergeCell ref="K8:L8"/>
    <mergeCell ref="D9:H9"/>
    <mergeCell ref="B2:L2"/>
    <mergeCell ref="B3:L3"/>
    <mergeCell ref="B4:L4"/>
    <mergeCell ref="B6:I6"/>
    <mergeCell ref="D7:H7"/>
    <mergeCell ref="J7:L7"/>
    <mergeCell ref="B21:L21"/>
    <mergeCell ref="D22:H22"/>
    <mergeCell ref="J22:L22"/>
    <mergeCell ref="C23:J23"/>
    <mergeCell ref="K23:L23"/>
    <mergeCell ref="D24:H24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'Ｕ－８　Ａ・Ｂブロック星取表'!B2:Z2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予選ブロック!D16</f>
        <v>さえずりの丘公園Ｂピッチ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予選ブロック!D15</f>
        <v>８月１９日（土）・８月２０日（日）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73</v>
      </c>
      <c r="C4" s="299" t="str">
        <f>IF($B5="","",$B5)</f>
        <v>FCアムゼル</v>
      </c>
      <c r="D4" s="296"/>
      <c r="E4" s="298"/>
      <c r="F4" s="299" t="str">
        <f>IF($B7="","",$B7)</f>
        <v>帷子SC</v>
      </c>
      <c r="G4" s="296"/>
      <c r="H4" s="298"/>
      <c r="I4" s="299" t="str">
        <f>IF($B9="","",$B9)</f>
        <v>本牧少年SC</v>
      </c>
      <c r="J4" s="296"/>
      <c r="K4" s="298"/>
      <c r="L4" s="299" t="str">
        <f>IF($B11="","",$B11)</f>
        <v>荏田東FC</v>
      </c>
      <c r="M4" s="296"/>
      <c r="N4" s="298"/>
      <c r="O4" s="299" t="str">
        <f>IF($B13="","",$B13)</f>
        <v>７８FC西柴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予選ブロック!D5</f>
        <v>FCアムゼル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予選ブロック!D7</f>
        <v>帷子SC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予選ブロック!D9</f>
        <v>本牧少年SC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予選ブロック!D11</f>
        <v>荏田東FC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予選ブロック!D13</f>
        <v>７８FC西柴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8.2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さえずりの丘公園Ｂピッチ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８月１９日（土）・８月２０日（日）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74</v>
      </c>
      <c r="C17" s="295" t="str">
        <f>IF($B18="","",$B18)</f>
        <v>美晴SC</v>
      </c>
      <c r="D17" s="296"/>
      <c r="E17" s="297"/>
      <c r="F17" s="296" t="str">
        <f>IF($B20="","",$B20)</f>
        <v>上星川SC</v>
      </c>
      <c r="G17" s="296"/>
      <c r="H17" s="298"/>
      <c r="I17" s="299" t="str">
        <f>IF($B22="","",$B22)</f>
        <v>みずきSC</v>
      </c>
      <c r="J17" s="296"/>
      <c r="K17" s="298"/>
      <c r="L17" s="299" t="str">
        <f>IF($B24="","",$B24)</f>
        <v>川中島SC</v>
      </c>
      <c r="M17" s="296"/>
      <c r="N17" s="298"/>
      <c r="O17" s="299" t="str">
        <f>IF($B26="","",$B26)</f>
        <v>しらとり台FC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予選ブロック!E5</f>
        <v>美晴SC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予選ブロック!E7</f>
        <v>上星川SC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予選ブロック!E9</f>
        <v>みずきSC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予選ブロック!E11</f>
        <v>川中島SC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予選ブロック!E13</f>
        <v>しらとり台FC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46"/>
      <c r="Z28" s="46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'Ｕ－８　Ｃ・Ｄブロック星取表'!B2:Z2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59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117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216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217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36</v>
      </c>
      <c r="D8" s="307"/>
      <c r="E8" s="307"/>
      <c r="F8" s="307"/>
      <c r="G8" s="307"/>
      <c r="H8" s="307"/>
      <c r="I8" s="307"/>
      <c r="J8" s="307"/>
      <c r="K8" s="308" t="s">
        <v>37</v>
      </c>
      <c r="L8" s="309"/>
    </row>
    <row r="9" spans="2:14" s="57" customFormat="1" ht="21.95" customHeight="1" thickBot="1">
      <c r="B9" s="105" t="s">
        <v>219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110">
        <v>0.375</v>
      </c>
      <c r="D10" s="85" t="str">
        <f>'Ｕ－８　Ｃ・Ｄブロック星取表'!B5</f>
        <v>FCアムゼル</v>
      </c>
      <c r="E10" s="86"/>
      <c r="F10" s="86" t="s">
        <v>44</v>
      </c>
      <c r="G10" s="86"/>
      <c r="H10" s="87" t="str">
        <f>'Ｕ－８　Ｃ・Ｄブロック星取表'!B7</f>
        <v>帷子SC</v>
      </c>
      <c r="I10" s="85" t="str">
        <f>D11</f>
        <v>本牧少年SC</v>
      </c>
      <c r="J10" s="88" t="str">
        <f>H11</f>
        <v>荏田東FC</v>
      </c>
      <c r="K10" s="85" t="str">
        <f>D12</f>
        <v>７８FC西柴</v>
      </c>
      <c r="L10" s="89" t="s">
        <v>45</v>
      </c>
      <c r="M10" s="62"/>
    </row>
    <row r="11" spans="2:14" s="57" customFormat="1" ht="30" customHeight="1">
      <c r="B11" s="111" t="s">
        <v>46</v>
      </c>
      <c r="C11" s="112">
        <v>0.39583333333333331</v>
      </c>
      <c r="D11" s="90" t="str">
        <f>'Ｕ－８　Ｃ・Ｄブロック星取表'!B9</f>
        <v>本牧少年SC</v>
      </c>
      <c r="E11" s="91"/>
      <c r="F11" s="91" t="s">
        <v>47</v>
      </c>
      <c r="G11" s="92"/>
      <c r="H11" s="93" t="str">
        <f>'Ｕ－８　Ｃ・Ｄブロック星取表'!B11</f>
        <v>荏田東FC</v>
      </c>
      <c r="I11" s="90" t="str">
        <f>D12</f>
        <v>７８FC西柴</v>
      </c>
      <c r="J11" s="94" t="str">
        <f>D10</f>
        <v>FCアムゼル</v>
      </c>
      <c r="K11" s="90" t="str">
        <f>H10</f>
        <v>帷子SC</v>
      </c>
      <c r="L11" s="95" t="s">
        <v>45</v>
      </c>
      <c r="M11" s="62"/>
    </row>
    <row r="12" spans="2:14" s="57" customFormat="1" ht="30" customHeight="1">
      <c r="B12" s="111" t="s">
        <v>48</v>
      </c>
      <c r="C12" s="112">
        <v>0.41666666666666669</v>
      </c>
      <c r="D12" s="96" t="str">
        <f>'Ｕ－８　Ｃ・Ｄブロック星取表'!B13</f>
        <v>７８FC西柴</v>
      </c>
      <c r="E12" s="91"/>
      <c r="F12" s="91" t="s">
        <v>47</v>
      </c>
      <c r="G12" s="92"/>
      <c r="H12" s="93" t="str">
        <f>D10</f>
        <v>FCアムゼル</v>
      </c>
      <c r="I12" s="90" t="str">
        <f>D13</f>
        <v>帷子SC</v>
      </c>
      <c r="J12" s="94" t="str">
        <f>H13</f>
        <v>本牧少年SC</v>
      </c>
      <c r="K12" s="90" t="str">
        <f>D14</f>
        <v>荏田東FC</v>
      </c>
      <c r="L12" s="95" t="s">
        <v>45</v>
      </c>
      <c r="M12" s="62"/>
    </row>
    <row r="13" spans="2:14" s="57" customFormat="1" ht="30" customHeight="1">
      <c r="B13" s="113" t="s">
        <v>49</v>
      </c>
      <c r="C13" s="112">
        <v>0.4375</v>
      </c>
      <c r="D13" s="90" t="str">
        <f>H10</f>
        <v>帷子SC</v>
      </c>
      <c r="E13" s="91"/>
      <c r="F13" s="91" t="s">
        <v>50</v>
      </c>
      <c r="G13" s="91"/>
      <c r="H13" s="97" t="str">
        <f>D11</f>
        <v>本牧少年SC</v>
      </c>
      <c r="I13" s="90" t="str">
        <f>D14</f>
        <v>荏田東FC</v>
      </c>
      <c r="J13" s="94" t="str">
        <f>H14</f>
        <v>７８FC西柴</v>
      </c>
      <c r="K13" s="90" t="str">
        <f>D10</f>
        <v>FCアムゼル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61">
        <v>0.45833333333333331</v>
      </c>
      <c r="D14" s="162" t="str">
        <f>H11</f>
        <v>荏田東FC</v>
      </c>
      <c r="E14" s="163"/>
      <c r="F14" s="163" t="s">
        <v>50</v>
      </c>
      <c r="G14" s="163"/>
      <c r="H14" s="164" t="str">
        <f>D12</f>
        <v>７８FC西柴</v>
      </c>
      <c r="I14" s="162" t="str">
        <f>D10</f>
        <v>FCアムゼル</v>
      </c>
      <c r="J14" s="165" t="str">
        <f>D13</f>
        <v>帷子SC</v>
      </c>
      <c r="K14" s="162" t="str">
        <f>H13</f>
        <v>本牧少年SC</v>
      </c>
      <c r="L14" s="166" t="s">
        <v>45</v>
      </c>
      <c r="M14" s="62"/>
    </row>
    <row r="15" spans="2:14" s="57" customFormat="1" ht="30" customHeight="1" thickTop="1">
      <c r="B15" s="170" t="s">
        <v>52</v>
      </c>
      <c r="C15" s="110">
        <v>0.54166666666666663</v>
      </c>
      <c r="D15" s="85" t="str">
        <f>'Ｕ－８　Ｃ・Ｄブロック星取表'!B24</f>
        <v>川中島SC</v>
      </c>
      <c r="E15" s="98"/>
      <c r="F15" s="98" t="s">
        <v>47</v>
      </c>
      <c r="G15" s="98"/>
      <c r="H15" s="99" t="str">
        <f>'Ｕ－８　Ｃ・Ｄブロック星取表'!B26</f>
        <v>しらとり台FC</v>
      </c>
      <c r="I15" s="85" t="str">
        <f>D16</f>
        <v>美晴SC</v>
      </c>
      <c r="J15" s="88" t="str">
        <f>H16</f>
        <v>上星川SC</v>
      </c>
      <c r="K15" s="85" t="str">
        <f>D17</f>
        <v>みずきSC</v>
      </c>
      <c r="L15" s="89" t="s">
        <v>45</v>
      </c>
      <c r="M15" s="62"/>
    </row>
    <row r="16" spans="2:14" s="57" customFormat="1" ht="30" customHeight="1">
      <c r="B16" s="113" t="s">
        <v>53</v>
      </c>
      <c r="C16" s="112">
        <v>0.5625</v>
      </c>
      <c r="D16" s="90" t="str">
        <f>'Ｕ－８　Ｃ・Ｄブロック星取表'!B18</f>
        <v>美晴SC</v>
      </c>
      <c r="E16" s="91"/>
      <c r="F16" s="91" t="s">
        <v>47</v>
      </c>
      <c r="G16" s="91"/>
      <c r="H16" s="97" t="str">
        <f>'Ｕ－８　Ｃ・Ｄブロック星取表'!B20</f>
        <v>上星川SC</v>
      </c>
      <c r="I16" s="90" t="str">
        <f>D17</f>
        <v>みずきSC</v>
      </c>
      <c r="J16" s="94" t="str">
        <f>D15</f>
        <v>川中島SC</v>
      </c>
      <c r="K16" s="90" t="str">
        <f>H15</f>
        <v>しらとり台FC</v>
      </c>
      <c r="L16" s="95" t="s">
        <v>45</v>
      </c>
      <c r="M16" s="62"/>
    </row>
    <row r="17" spans="2:26" s="53" customFormat="1" ht="30" customHeight="1">
      <c r="B17" s="113" t="s">
        <v>54</v>
      </c>
      <c r="C17" s="112">
        <v>0.58333333333333337</v>
      </c>
      <c r="D17" s="85" t="str">
        <f>'Ｕ－８　Ｃ・Ｄブロック星取表'!B22</f>
        <v>みずきSC</v>
      </c>
      <c r="E17" s="86"/>
      <c r="F17" s="86" t="s">
        <v>47</v>
      </c>
      <c r="G17" s="86"/>
      <c r="H17" s="87" t="str">
        <f>D15</f>
        <v>川中島SC</v>
      </c>
      <c r="I17" s="85" t="str">
        <f>D18</f>
        <v>しらとり台FC</v>
      </c>
      <c r="J17" s="88" t="str">
        <f>H18</f>
        <v>美晴SC</v>
      </c>
      <c r="K17" s="85" t="str">
        <f>D19</f>
        <v>上星川SC</v>
      </c>
      <c r="L17" s="89" t="s">
        <v>45</v>
      </c>
      <c r="M17" s="62"/>
    </row>
    <row r="18" spans="2:26" s="53" customFormat="1" ht="30" customHeight="1">
      <c r="B18" s="113" t="s">
        <v>55</v>
      </c>
      <c r="C18" s="112">
        <v>0.60416666666666663</v>
      </c>
      <c r="D18" s="90" t="str">
        <f>H15</f>
        <v>しらとり台FC</v>
      </c>
      <c r="E18" s="91"/>
      <c r="F18" s="91" t="s">
        <v>50</v>
      </c>
      <c r="G18" s="91"/>
      <c r="H18" s="97" t="str">
        <f>D16</f>
        <v>美晴SC</v>
      </c>
      <c r="I18" s="90" t="str">
        <f>D19</f>
        <v>上星川SC</v>
      </c>
      <c r="J18" s="94" t="str">
        <f>H19</f>
        <v>みずきSC</v>
      </c>
      <c r="K18" s="90" t="str">
        <f>D15</f>
        <v>川中島SC</v>
      </c>
      <c r="L18" s="95" t="s">
        <v>45</v>
      </c>
      <c r="M18" s="62"/>
    </row>
    <row r="19" spans="2:26" s="53" customFormat="1" ht="30" customHeight="1" thickBot="1">
      <c r="B19" s="123" t="s">
        <v>56</v>
      </c>
      <c r="C19" s="116">
        <v>0.625</v>
      </c>
      <c r="D19" s="100" t="str">
        <f>H16</f>
        <v>上星川SC</v>
      </c>
      <c r="E19" s="101"/>
      <c r="F19" s="101" t="s">
        <v>50</v>
      </c>
      <c r="G19" s="101"/>
      <c r="H19" s="102" t="str">
        <f>D17</f>
        <v>みずきSC</v>
      </c>
      <c r="I19" s="100" t="str">
        <f>D15</f>
        <v>川中島SC</v>
      </c>
      <c r="J19" s="103" t="str">
        <f>D18</f>
        <v>しらとり台FC</v>
      </c>
      <c r="K19" s="100" t="str">
        <f>H18</f>
        <v>美晴SC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218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 ＦＣアムゼル、⑥～⑩ 美晴SC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会場設営（8:00集合)：①②試合チーム，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57</v>
      </c>
      <c r="L23" s="309"/>
    </row>
    <row r="24" spans="2:26" ht="21.95" customHeight="1" thickBot="1">
      <c r="B24" s="105" t="s">
        <v>219</v>
      </c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09" t="s">
        <v>43</v>
      </c>
      <c r="C25" s="110">
        <v>0.375</v>
      </c>
      <c r="D25" s="78" t="str">
        <f>H11</f>
        <v>荏田東FC</v>
      </c>
      <c r="E25" s="79"/>
      <c r="F25" s="79" t="s">
        <v>50</v>
      </c>
      <c r="G25" s="79"/>
      <c r="H25" s="80" t="str">
        <f>D10</f>
        <v>FCアムゼル</v>
      </c>
      <c r="I25" s="59" t="str">
        <f>D26</f>
        <v>本牧少年SC</v>
      </c>
      <c r="J25" s="60" t="str">
        <f>H26</f>
        <v>７８FC西柴</v>
      </c>
      <c r="K25" s="59" t="str">
        <f>D27</f>
        <v>帷子SC</v>
      </c>
      <c r="L25" s="61" t="s">
        <v>45</v>
      </c>
    </row>
    <row r="26" spans="2:26" ht="30" customHeight="1">
      <c r="B26" s="111" t="s">
        <v>46</v>
      </c>
      <c r="C26" s="112">
        <v>0.39583333333333331</v>
      </c>
      <c r="D26" s="73" t="str">
        <f>D11</f>
        <v>本牧少年SC</v>
      </c>
      <c r="E26" s="74"/>
      <c r="F26" s="74" t="s">
        <v>14</v>
      </c>
      <c r="G26" s="75"/>
      <c r="H26" s="84" t="str">
        <f>D12</f>
        <v>７８FC西柴</v>
      </c>
      <c r="I26" s="64" t="str">
        <f>D27</f>
        <v>帷子SC</v>
      </c>
      <c r="J26" s="65" t="str">
        <f>D25</f>
        <v>荏田東FC</v>
      </c>
      <c r="K26" s="64" t="str">
        <f>H25</f>
        <v>FCアムゼル</v>
      </c>
      <c r="L26" s="66" t="s">
        <v>45</v>
      </c>
    </row>
    <row r="27" spans="2:26" ht="30" customHeight="1">
      <c r="B27" s="111" t="s">
        <v>48</v>
      </c>
      <c r="C27" s="112">
        <v>0.41666666666666669</v>
      </c>
      <c r="D27" s="73" t="str">
        <f>H10</f>
        <v>帷子SC</v>
      </c>
      <c r="E27" s="74"/>
      <c r="F27" s="74" t="s">
        <v>14</v>
      </c>
      <c r="G27" s="75"/>
      <c r="H27" s="76" t="str">
        <f>D25</f>
        <v>荏田東FC</v>
      </c>
      <c r="I27" s="64" t="str">
        <f>D28</f>
        <v>FCアムゼル</v>
      </c>
      <c r="J27" s="65" t="str">
        <f>H28</f>
        <v>本牧少年SC</v>
      </c>
      <c r="K27" s="64" t="str">
        <f>D29</f>
        <v>７８FC西柴</v>
      </c>
      <c r="L27" s="66" t="s">
        <v>45</v>
      </c>
    </row>
    <row r="28" spans="2:26" ht="30" customHeight="1">
      <c r="B28" s="113" t="s">
        <v>49</v>
      </c>
      <c r="C28" s="112">
        <v>0.4375</v>
      </c>
      <c r="D28" s="73" t="str">
        <f>H25</f>
        <v>FCアムゼル</v>
      </c>
      <c r="E28" s="74"/>
      <c r="F28" s="74" t="s">
        <v>14</v>
      </c>
      <c r="G28" s="74"/>
      <c r="H28" s="77" t="str">
        <f>D26</f>
        <v>本牧少年SC</v>
      </c>
      <c r="I28" s="200" t="str">
        <f>D29</f>
        <v>７８FC西柴</v>
      </c>
      <c r="J28" s="201" t="str">
        <f>H29</f>
        <v>帷子SC</v>
      </c>
      <c r="K28" s="200" t="str">
        <f>D25</f>
        <v>荏田東FC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61">
        <v>0.45833333333333331</v>
      </c>
      <c r="D29" s="172" t="str">
        <f>H26</f>
        <v>７８FC西柴</v>
      </c>
      <c r="E29" s="168"/>
      <c r="F29" s="168" t="s">
        <v>50</v>
      </c>
      <c r="G29" s="168"/>
      <c r="H29" s="169" t="str">
        <f>D27</f>
        <v>帷子SC</v>
      </c>
      <c r="I29" s="203" t="str">
        <f>D25</f>
        <v>荏田東FC</v>
      </c>
      <c r="J29" s="204" t="str">
        <f>D28</f>
        <v>FCアムゼル</v>
      </c>
      <c r="K29" s="203" t="str">
        <f>H28</f>
        <v>本牧少年SC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70" t="s">
        <v>52</v>
      </c>
      <c r="C30" s="110">
        <v>0.54166666666666663</v>
      </c>
      <c r="D30" s="218" t="str">
        <f>H16</f>
        <v>上星川SC</v>
      </c>
      <c r="E30" s="221"/>
      <c r="F30" s="221" t="s">
        <v>50</v>
      </c>
      <c r="G30" s="221"/>
      <c r="H30" s="220" t="str">
        <f>D15</f>
        <v>川中島SC</v>
      </c>
      <c r="I30" s="210" t="str">
        <f>D31</f>
        <v>美晴SC</v>
      </c>
      <c r="J30" s="211" t="str">
        <f>H31</f>
        <v>みずきSC</v>
      </c>
      <c r="K30" s="210" t="str">
        <f>D32</f>
        <v>しらとり台FC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112">
        <v>0.5625</v>
      </c>
      <c r="D31" s="73" t="str">
        <f>D16</f>
        <v>美晴SC</v>
      </c>
      <c r="E31" s="74"/>
      <c r="F31" s="74" t="s">
        <v>14</v>
      </c>
      <c r="G31" s="75"/>
      <c r="H31" s="76" t="str">
        <f>D17</f>
        <v>みずきSC</v>
      </c>
      <c r="I31" s="200" t="str">
        <f>D32</f>
        <v>しらとり台FC</v>
      </c>
      <c r="J31" s="201" t="str">
        <f>D30</f>
        <v>上星川SC</v>
      </c>
      <c r="K31" s="200" t="str">
        <f>H30</f>
        <v>川中島SC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54</v>
      </c>
      <c r="C32" s="112">
        <v>0.58333333333333337</v>
      </c>
      <c r="D32" s="73" t="str">
        <f>H15</f>
        <v>しらとり台FC</v>
      </c>
      <c r="E32" s="74"/>
      <c r="F32" s="74" t="s">
        <v>14</v>
      </c>
      <c r="G32" s="75"/>
      <c r="H32" s="76" t="str">
        <f>D30</f>
        <v>上星川SC</v>
      </c>
      <c r="I32" s="210" t="str">
        <f>D33</f>
        <v>川中島SC</v>
      </c>
      <c r="J32" s="211" t="str">
        <f>H33</f>
        <v>美晴SC</v>
      </c>
      <c r="K32" s="210" t="str">
        <f>D34</f>
        <v>みずきSC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112">
        <v>0.60416666666666663</v>
      </c>
      <c r="D33" s="73" t="str">
        <f>H30</f>
        <v>川中島SC</v>
      </c>
      <c r="E33" s="74"/>
      <c r="F33" s="74" t="s">
        <v>14</v>
      </c>
      <c r="G33" s="74"/>
      <c r="H33" s="77" t="str">
        <f>D31</f>
        <v>美晴SC</v>
      </c>
      <c r="I33" s="200" t="str">
        <f>D34</f>
        <v>みずきSC</v>
      </c>
      <c r="J33" s="201" t="str">
        <f>H34</f>
        <v>しらとり台FC</v>
      </c>
      <c r="K33" s="200" t="str">
        <f>D30</f>
        <v>上星川SC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116">
        <v>0.625</v>
      </c>
      <c r="D34" s="81" t="str">
        <f>H31</f>
        <v>みずきSC</v>
      </c>
      <c r="E34" s="82"/>
      <c r="F34" s="82" t="s">
        <v>58</v>
      </c>
      <c r="G34" s="82"/>
      <c r="H34" s="83" t="str">
        <f>D32</f>
        <v>しらとり台FC</v>
      </c>
      <c r="I34" s="213" t="str">
        <f>D30</f>
        <v>上星川SC</v>
      </c>
      <c r="J34" s="214" t="str">
        <f>D33</f>
        <v>川中島SC</v>
      </c>
      <c r="K34" s="213" t="str">
        <f>H33</f>
        <v>美晴SC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'Ｕ－８　Ｃ・Ｄブロック星取表'!B2:Z2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予選ブロック!F16</f>
        <v>さえずりの丘公園Ａピッチ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予選ブロック!F15</f>
        <v>８月２６日（土）・８月２７日（日）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75</v>
      </c>
      <c r="C4" s="299" t="str">
        <f>IF($B5="","",$B5)</f>
        <v>ﾛｰｼﾞｬﾄﾞｰﾑFC</v>
      </c>
      <c r="D4" s="296"/>
      <c r="E4" s="298"/>
      <c r="F4" s="299" t="str">
        <f>IF($B7="","",$B7)</f>
        <v>横浜GSFC</v>
      </c>
      <c r="G4" s="296"/>
      <c r="H4" s="298"/>
      <c r="I4" s="299" t="str">
        <f>IF($B9="","",$B9)</f>
        <v>一本松SC</v>
      </c>
      <c r="J4" s="296"/>
      <c r="K4" s="298"/>
      <c r="L4" s="299" t="str">
        <f>IF($B11="","",$B11)</f>
        <v>本町SSS</v>
      </c>
      <c r="M4" s="296"/>
      <c r="N4" s="298"/>
      <c r="O4" s="299" t="str">
        <f>IF($B13="","",$B13)</f>
        <v>FC80洋光台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予選ブロック!F5</f>
        <v>ﾛｰｼﾞｬﾄﾞｰﾑFC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予選ブロック!F7</f>
        <v>横浜GSFC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予選ブロック!F9</f>
        <v>一本松SC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予選ブロック!F11</f>
        <v>本町SSS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予選ブロック!F13</f>
        <v>FC80洋光台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7.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さえずりの丘公園Ａピッチ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８月２６日（土）・８月２７日（日）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76</v>
      </c>
      <c r="C17" s="295" t="str">
        <f>IF($B18="","",$B18)</f>
        <v>南ヶ丘KC</v>
      </c>
      <c r="D17" s="296"/>
      <c r="E17" s="297"/>
      <c r="F17" s="296" t="str">
        <f>IF($B20="","",$B20)</f>
        <v>坂本SC</v>
      </c>
      <c r="G17" s="296"/>
      <c r="H17" s="298"/>
      <c r="I17" s="299" t="str">
        <f>IF($B22="","",$B22)</f>
        <v>サザンFC</v>
      </c>
      <c r="J17" s="296"/>
      <c r="K17" s="298"/>
      <c r="L17" s="299" t="str">
        <f>IF($B24="","",$B24)</f>
        <v>藤の木SC</v>
      </c>
      <c r="M17" s="296"/>
      <c r="N17" s="298"/>
      <c r="O17" s="299" t="str">
        <f>IF($B26="","",$B26)</f>
        <v>横浜すみれSC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予選ブロック!G5</f>
        <v>南ヶ丘KC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予選ブロック!G7</f>
        <v>坂本SC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予選ブロック!G9</f>
        <v>サザンFC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予選ブロック!G11</f>
        <v>藤の木SC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予選ブロック!G13</f>
        <v>横浜すみれSC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46"/>
      <c r="Z28" s="46"/>
    </row>
    <row r="29" spans="2:27">
      <c r="B29" s="197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8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14" ht="12" customHeight="1"/>
    <row r="2" spans="2:14" ht="20.100000000000001" customHeight="1">
      <c r="B2" s="311" t="str">
        <f>'Ｕ－８　Ｅ・Ｆブロック星取表'!B2:Z2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4" ht="20.100000000000001" customHeight="1">
      <c r="B3" s="312" t="s">
        <v>60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4" ht="20.100000000000001" customHeight="1">
      <c r="B4" s="312" t="s">
        <v>118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4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14" ht="20.100000000000001" customHeight="1">
      <c r="B6" s="304" t="s">
        <v>220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14" ht="20.100000000000001" customHeight="1">
      <c r="B7" s="48"/>
      <c r="C7" s="51" t="s">
        <v>34</v>
      </c>
      <c r="D7" s="305" t="s">
        <v>221</v>
      </c>
      <c r="E7" s="305"/>
      <c r="F7" s="305"/>
      <c r="G7" s="305"/>
      <c r="H7" s="305"/>
      <c r="I7" s="52" t="s">
        <v>35</v>
      </c>
      <c r="J7" s="306"/>
      <c r="K7" s="306"/>
      <c r="L7" s="306"/>
      <c r="M7" s="51"/>
      <c r="N7" s="51"/>
    </row>
    <row r="8" spans="2:14" s="53" customFormat="1" ht="21.75" customHeight="1" thickBot="1">
      <c r="C8" s="307" t="s">
        <v>36</v>
      </c>
      <c r="D8" s="307"/>
      <c r="E8" s="307"/>
      <c r="F8" s="307"/>
      <c r="G8" s="307"/>
      <c r="H8" s="307"/>
      <c r="I8" s="307"/>
      <c r="J8" s="307"/>
      <c r="K8" s="308" t="s">
        <v>37</v>
      </c>
      <c r="L8" s="309"/>
    </row>
    <row r="9" spans="2:14" s="57" customFormat="1" ht="21" customHeight="1" thickBot="1">
      <c r="B9" s="105" t="s">
        <v>233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</row>
    <row r="10" spans="2:14" s="57" customFormat="1" ht="30" customHeight="1">
      <c r="B10" s="109" t="s">
        <v>43</v>
      </c>
      <c r="C10" s="110">
        <v>0.375</v>
      </c>
      <c r="D10" s="85" t="str">
        <f>'Ｕ－８　Ｅ・Ｆブロック星取表'!B5</f>
        <v>ﾛｰｼﾞｬﾄﾞｰﾑFC</v>
      </c>
      <c r="E10" s="86"/>
      <c r="F10" s="86" t="s">
        <v>44</v>
      </c>
      <c r="G10" s="86"/>
      <c r="H10" s="87" t="str">
        <f>'Ｕ－８　Ｅ・Ｆブロック星取表'!B7</f>
        <v>横浜GSFC</v>
      </c>
      <c r="I10" s="85" t="str">
        <f>D11</f>
        <v>一本松SC</v>
      </c>
      <c r="J10" s="88" t="str">
        <f>H11</f>
        <v>本町SSS</v>
      </c>
      <c r="K10" s="85" t="str">
        <f>D12</f>
        <v>FC80洋光台</v>
      </c>
      <c r="L10" s="89" t="s">
        <v>45</v>
      </c>
      <c r="M10" s="62"/>
    </row>
    <row r="11" spans="2:14" s="57" customFormat="1" ht="30" customHeight="1">
      <c r="B11" s="111" t="s">
        <v>46</v>
      </c>
      <c r="C11" s="112">
        <v>0.39583333333333331</v>
      </c>
      <c r="D11" s="90" t="str">
        <f>'Ｕ－８　Ｅ・Ｆブロック星取表'!B9</f>
        <v>一本松SC</v>
      </c>
      <c r="E11" s="91"/>
      <c r="F11" s="91" t="s">
        <v>47</v>
      </c>
      <c r="G11" s="92"/>
      <c r="H11" s="93" t="str">
        <f>'Ｕ－８　Ｅ・Ｆブロック星取表'!B11:B12</f>
        <v>本町SSS</v>
      </c>
      <c r="I11" s="90" t="str">
        <f>D12</f>
        <v>FC80洋光台</v>
      </c>
      <c r="J11" s="94" t="str">
        <f>D10</f>
        <v>ﾛｰｼﾞｬﾄﾞｰﾑFC</v>
      </c>
      <c r="K11" s="90" t="str">
        <f>H10</f>
        <v>横浜GSFC</v>
      </c>
      <c r="L11" s="95" t="s">
        <v>45</v>
      </c>
      <c r="M11" s="62"/>
    </row>
    <row r="12" spans="2:14" s="57" customFormat="1" ht="30" customHeight="1">
      <c r="B12" s="111" t="s">
        <v>48</v>
      </c>
      <c r="C12" s="112">
        <v>0.41666666666666669</v>
      </c>
      <c r="D12" s="96" t="str">
        <f>'Ｕ－８　Ｅ・Ｆブロック星取表'!B13</f>
        <v>FC80洋光台</v>
      </c>
      <c r="E12" s="91"/>
      <c r="F12" s="91" t="s">
        <v>47</v>
      </c>
      <c r="G12" s="92"/>
      <c r="H12" s="93" t="str">
        <f>D10</f>
        <v>ﾛｰｼﾞｬﾄﾞｰﾑFC</v>
      </c>
      <c r="I12" s="90" t="str">
        <f>D13</f>
        <v>横浜GSFC</v>
      </c>
      <c r="J12" s="94" t="str">
        <f>H13</f>
        <v>一本松SC</v>
      </c>
      <c r="K12" s="90" t="str">
        <f>D14</f>
        <v>本町SSS</v>
      </c>
      <c r="L12" s="95" t="s">
        <v>45</v>
      </c>
      <c r="M12" s="62"/>
    </row>
    <row r="13" spans="2:14" s="57" customFormat="1" ht="30" customHeight="1">
      <c r="B13" s="113" t="s">
        <v>49</v>
      </c>
      <c r="C13" s="112">
        <v>0.4375</v>
      </c>
      <c r="D13" s="90" t="str">
        <f>H10</f>
        <v>横浜GSFC</v>
      </c>
      <c r="E13" s="91"/>
      <c r="F13" s="91" t="s">
        <v>50</v>
      </c>
      <c r="G13" s="91"/>
      <c r="H13" s="97" t="str">
        <f>D11</f>
        <v>一本松SC</v>
      </c>
      <c r="I13" s="90" t="str">
        <f>D14</f>
        <v>本町SSS</v>
      </c>
      <c r="J13" s="94" t="str">
        <f>H14</f>
        <v>FC80洋光台</v>
      </c>
      <c r="K13" s="90" t="str">
        <f>D10</f>
        <v>ﾛｰｼﾞｬﾄﾞｰﾑFC</v>
      </c>
      <c r="L13" s="95" t="s">
        <v>45</v>
      </c>
      <c r="M13" s="62"/>
    </row>
    <row r="14" spans="2:14" s="57" customFormat="1" ht="30" customHeight="1" thickBot="1">
      <c r="B14" s="160" t="s">
        <v>51</v>
      </c>
      <c r="C14" s="161">
        <v>0.45833333333333331</v>
      </c>
      <c r="D14" s="162" t="str">
        <f>H11</f>
        <v>本町SSS</v>
      </c>
      <c r="E14" s="163"/>
      <c r="F14" s="163" t="s">
        <v>50</v>
      </c>
      <c r="G14" s="163"/>
      <c r="H14" s="164" t="str">
        <f>D12</f>
        <v>FC80洋光台</v>
      </c>
      <c r="I14" s="162" t="str">
        <f>D10</f>
        <v>ﾛｰｼﾞｬﾄﾞｰﾑFC</v>
      </c>
      <c r="J14" s="165" t="str">
        <f>D13</f>
        <v>横浜GSFC</v>
      </c>
      <c r="K14" s="162" t="str">
        <f>H13</f>
        <v>一本松SC</v>
      </c>
      <c r="L14" s="166" t="s">
        <v>45</v>
      </c>
      <c r="M14" s="62"/>
    </row>
    <row r="15" spans="2:14" s="57" customFormat="1" ht="30" customHeight="1" thickTop="1">
      <c r="B15" s="170" t="s">
        <v>52</v>
      </c>
      <c r="C15" s="110">
        <v>0.54166666666666663</v>
      </c>
      <c r="D15" s="85" t="str">
        <f>'Ｕ－８　Ｅ・Ｆブロック星取表'!B18</f>
        <v>南ヶ丘KC</v>
      </c>
      <c r="E15" s="98"/>
      <c r="F15" s="98" t="s">
        <v>47</v>
      </c>
      <c r="G15" s="98"/>
      <c r="H15" s="99" t="str">
        <f>'Ｕ－８　Ｅ・Ｆブロック星取表'!B20</f>
        <v>坂本SC</v>
      </c>
      <c r="I15" s="85" t="str">
        <f>D16</f>
        <v>サザンFC</v>
      </c>
      <c r="J15" s="88" t="str">
        <f>H16</f>
        <v>藤の木SC</v>
      </c>
      <c r="K15" s="85" t="str">
        <f>D17</f>
        <v>横浜すみれSC</v>
      </c>
      <c r="L15" s="89" t="s">
        <v>45</v>
      </c>
      <c r="M15" s="62"/>
    </row>
    <row r="16" spans="2:14" s="57" customFormat="1" ht="30" customHeight="1">
      <c r="B16" s="113" t="s">
        <v>53</v>
      </c>
      <c r="C16" s="112">
        <v>0.5625</v>
      </c>
      <c r="D16" s="90" t="str">
        <f>'Ｕ－８　Ｅ・Ｆブロック星取表'!B22</f>
        <v>サザンFC</v>
      </c>
      <c r="E16" s="91"/>
      <c r="F16" s="91" t="s">
        <v>47</v>
      </c>
      <c r="G16" s="91"/>
      <c r="H16" s="97" t="str">
        <f>'Ｕ－８　Ｅ・Ｆブロック星取表'!B24</f>
        <v>藤の木SC</v>
      </c>
      <c r="I16" s="90" t="str">
        <f>D17</f>
        <v>横浜すみれSC</v>
      </c>
      <c r="J16" s="94" t="str">
        <f>D15</f>
        <v>南ヶ丘KC</v>
      </c>
      <c r="K16" s="90" t="str">
        <f>H15</f>
        <v>坂本SC</v>
      </c>
      <c r="L16" s="95" t="s">
        <v>45</v>
      </c>
      <c r="M16" s="62"/>
    </row>
    <row r="17" spans="2:26" s="53" customFormat="1" ht="30" customHeight="1">
      <c r="B17" s="113" t="s">
        <v>54</v>
      </c>
      <c r="C17" s="112">
        <v>0.58333333333333337</v>
      </c>
      <c r="D17" s="85" t="str">
        <f>'Ｕ－８　Ｅ・Ｆブロック星取表'!B26</f>
        <v>横浜すみれSC</v>
      </c>
      <c r="E17" s="86"/>
      <c r="F17" s="86" t="s">
        <v>47</v>
      </c>
      <c r="G17" s="86"/>
      <c r="H17" s="87" t="str">
        <f>D15</f>
        <v>南ヶ丘KC</v>
      </c>
      <c r="I17" s="85" t="str">
        <f>D18</f>
        <v>坂本SC</v>
      </c>
      <c r="J17" s="88" t="str">
        <f>H18</f>
        <v>サザンFC</v>
      </c>
      <c r="K17" s="85" t="str">
        <f>D19</f>
        <v>藤の木SC</v>
      </c>
      <c r="L17" s="89" t="s">
        <v>45</v>
      </c>
      <c r="M17" s="62"/>
    </row>
    <row r="18" spans="2:26" s="53" customFormat="1" ht="30" customHeight="1">
      <c r="B18" s="113" t="s">
        <v>55</v>
      </c>
      <c r="C18" s="112">
        <v>0.60416666666666663</v>
      </c>
      <c r="D18" s="90" t="str">
        <f>H15</f>
        <v>坂本SC</v>
      </c>
      <c r="E18" s="91"/>
      <c r="F18" s="91" t="s">
        <v>50</v>
      </c>
      <c r="G18" s="91"/>
      <c r="H18" s="97" t="str">
        <f>D16</f>
        <v>サザンFC</v>
      </c>
      <c r="I18" s="90" t="str">
        <f>D19</f>
        <v>藤の木SC</v>
      </c>
      <c r="J18" s="94" t="str">
        <f>H19</f>
        <v>横浜すみれSC</v>
      </c>
      <c r="K18" s="90" t="str">
        <f>D15</f>
        <v>南ヶ丘KC</v>
      </c>
      <c r="L18" s="95" t="s">
        <v>45</v>
      </c>
      <c r="M18" s="62"/>
    </row>
    <row r="19" spans="2:26" s="53" customFormat="1" ht="30" customHeight="1" thickBot="1">
      <c r="B19" s="123" t="s">
        <v>56</v>
      </c>
      <c r="C19" s="116">
        <v>0.625</v>
      </c>
      <c r="D19" s="100" t="str">
        <f>H16</f>
        <v>藤の木SC</v>
      </c>
      <c r="E19" s="101"/>
      <c r="F19" s="101" t="s">
        <v>50</v>
      </c>
      <c r="G19" s="101"/>
      <c r="H19" s="102" t="str">
        <f>D17</f>
        <v>横浜すみれSC</v>
      </c>
      <c r="I19" s="100" t="str">
        <f>D15</f>
        <v>南ヶ丘KC</v>
      </c>
      <c r="J19" s="103" t="str">
        <f>D18</f>
        <v>坂本SC</v>
      </c>
      <c r="K19" s="100" t="str">
        <f>H18</f>
        <v>サザンFC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222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 ﾛｰｼﾞｬ･ﾄﾞｰﾑFC、⑥～⑩南ヶ丘KC</v>
      </c>
      <c r="E22" s="305"/>
      <c r="F22" s="305"/>
      <c r="G22" s="305"/>
      <c r="H22" s="305"/>
      <c r="I22" s="52" t="s">
        <v>35</v>
      </c>
      <c r="J22" s="306"/>
      <c r="K22" s="306"/>
      <c r="L22" s="306"/>
      <c r="M22" s="51"/>
      <c r="N22" s="51"/>
    </row>
    <row r="23" spans="2:26" s="53" customFormat="1" ht="21.75" customHeight="1" thickBot="1">
      <c r="C23" s="307" t="str">
        <f>C8</f>
        <v>会場設営（8:00集合)：①②試合チーム，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57</v>
      </c>
      <c r="L23" s="309"/>
    </row>
    <row r="24" spans="2:26" s="57" customFormat="1" ht="21" customHeight="1" thickBot="1">
      <c r="B24" s="105" t="s">
        <v>233</v>
      </c>
      <c r="C24" s="106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  <c r="M24" s="56"/>
    </row>
    <row r="25" spans="2:26" ht="30" customHeight="1">
      <c r="B25" s="109" t="s">
        <v>43</v>
      </c>
      <c r="C25" s="110">
        <v>0.375</v>
      </c>
      <c r="D25" s="70" t="str">
        <f>H11</f>
        <v>本町SSS</v>
      </c>
      <c r="E25" s="71"/>
      <c r="F25" s="71" t="s">
        <v>50</v>
      </c>
      <c r="G25" s="71"/>
      <c r="H25" s="72" t="str">
        <f>D10</f>
        <v>ﾛｰｼﾞｬﾄﾞｰﾑFC</v>
      </c>
      <c r="I25" s="59" t="str">
        <f>D26</f>
        <v>一本松SC</v>
      </c>
      <c r="J25" s="60" t="str">
        <f>H26</f>
        <v>FC80洋光台</v>
      </c>
      <c r="K25" s="59" t="str">
        <f>D27</f>
        <v>横浜GSFC</v>
      </c>
      <c r="L25" s="66" t="s">
        <v>45</v>
      </c>
    </row>
    <row r="26" spans="2:26" ht="30" customHeight="1">
      <c r="B26" s="111" t="s">
        <v>46</v>
      </c>
      <c r="C26" s="112">
        <v>0.39583333333333331</v>
      </c>
      <c r="D26" s="67" t="str">
        <f>D11</f>
        <v>一本松SC</v>
      </c>
      <c r="E26" s="74"/>
      <c r="F26" s="74" t="s">
        <v>14</v>
      </c>
      <c r="G26" s="75"/>
      <c r="H26" s="84" t="str">
        <f>D12</f>
        <v>FC80洋光台</v>
      </c>
      <c r="I26" s="64" t="str">
        <f>D27</f>
        <v>横浜GSFC</v>
      </c>
      <c r="J26" s="65" t="str">
        <f>D25</f>
        <v>本町SSS</v>
      </c>
      <c r="K26" s="64" t="str">
        <f>H25</f>
        <v>ﾛｰｼﾞｬﾄﾞｰﾑFC</v>
      </c>
      <c r="L26" s="66" t="s">
        <v>45</v>
      </c>
    </row>
    <row r="27" spans="2:26" ht="30" customHeight="1">
      <c r="B27" s="111" t="s">
        <v>48</v>
      </c>
      <c r="C27" s="112">
        <v>0.41666666666666669</v>
      </c>
      <c r="D27" s="73" t="str">
        <f>H10</f>
        <v>横浜GSFC</v>
      </c>
      <c r="E27" s="74"/>
      <c r="F27" s="74" t="s">
        <v>14</v>
      </c>
      <c r="G27" s="75"/>
      <c r="H27" s="76" t="str">
        <f>D25</f>
        <v>本町SSS</v>
      </c>
      <c r="I27" s="64" t="str">
        <f>D28</f>
        <v>ﾛｰｼﾞｬﾄﾞｰﾑFC</v>
      </c>
      <c r="J27" s="65" t="str">
        <f>H28</f>
        <v>一本松SC</v>
      </c>
      <c r="K27" s="64" t="str">
        <f>D29</f>
        <v>FC80洋光台</v>
      </c>
      <c r="L27" s="66" t="s">
        <v>45</v>
      </c>
    </row>
    <row r="28" spans="2:26" ht="30" customHeight="1">
      <c r="B28" s="113" t="s">
        <v>49</v>
      </c>
      <c r="C28" s="112">
        <v>0.4375</v>
      </c>
      <c r="D28" s="73" t="str">
        <f>H25</f>
        <v>ﾛｰｼﾞｬﾄﾞｰﾑFC</v>
      </c>
      <c r="E28" s="74"/>
      <c r="F28" s="74" t="s">
        <v>14</v>
      </c>
      <c r="G28" s="74"/>
      <c r="H28" s="68" t="str">
        <f>D26</f>
        <v>一本松SC</v>
      </c>
      <c r="I28" s="200" t="str">
        <f>D29</f>
        <v>FC80洋光台</v>
      </c>
      <c r="J28" s="201" t="str">
        <f>H29</f>
        <v>横浜GSFC</v>
      </c>
      <c r="K28" s="200" t="str">
        <f>D25</f>
        <v>本町SSS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61">
        <v>0.45833333333333331</v>
      </c>
      <c r="D29" s="172" t="str">
        <f>H26</f>
        <v>FC80洋光台</v>
      </c>
      <c r="E29" s="168"/>
      <c r="F29" s="168" t="s">
        <v>50</v>
      </c>
      <c r="G29" s="168"/>
      <c r="H29" s="169" t="str">
        <f>D27</f>
        <v>横浜GSFC</v>
      </c>
      <c r="I29" s="203" t="str">
        <f>D25</f>
        <v>本町SSS</v>
      </c>
      <c r="J29" s="204" t="str">
        <f>D28</f>
        <v>ﾛｰｼﾞｬﾄﾞｰﾑFC</v>
      </c>
      <c r="K29" s="203" t="str">
        <f>H28</f>
        <v>一本松SC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70" t="s">
        <v>52</v>
      </c>
      <c r="C30" s="110">
        <v>0.54166666666666663</v>
      </c>
      <c r="D30" s="218" t="str">
        <f>H16</f>
        <v>藤の木SC</v>
      </c>
      <c r="E30" s="221"/>
      <c r="F30" s="221" t="s">
        <v>50</v>
      </c>
      <c r="G30" s="221"/>
      <c r="H30" s="220" t="str">
        <f>D15</f>
        <v>南ヶ丘KC</v>
      </c>
      <c r="I30" s="210" t="str">
        <f>D31</f>
        <v>サザンFC</v>
      </c>
      <c r="J30" s="211" t="str">
        <f>H31</f>
        <v>横浜すみれSC</v>
      </c>
      <c r="K30" s="210" t="str">
        <f>D32</f>
        <v>坂本SC</v>
      </c>
      <c r="L30" s="212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112">
        <v>0.5625</v>
      </c>
      <c r="D31" s="73" t="str">
        <f>D16</f>
        <v>サザンFC</v>
      </c>
      <c r="E31" s="74"/>
      <c r="F31" s="74" t="s">
        <v>14</v>
      </c>
      <c r="G31" s="75"/>
      <c r="H31" s="76" t="str">
        <f>D17</f>
        <v>横浜すみれSC</v>
      </c>
      <c r="I31" s="200" t="str">
        <f>D32</f>
        <v>坂本SC</v>
      </c>
      <c r="J31" s="201" t="str">
        <f>D30</f>
        <v>藤の木SC</v>
      </c>
      <c r="K31" s="200" t="str">
        <f>H30</f>
        <v>南ヶ丘KC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54</v>
      </c>
      <c r="C32" s="112">
        <v>0.58333333333333337</v>
      </c>
      <c r="D32" s="73" t="str">
        <f>H15</f>
        <v>坂本SC</v>
      </c>
      <c r="E32" s="74"/>
      <c r="F32" s="74" t="s">
        <v>14</v>
      </c>
      <c r="G32" s="75"/>
      <c r="H32" s="76" t="str">
        <f>D30</f>
        <v>藤の木SC</v>
      </c>
      <c r="I32" s="210" t="str">
        <f>D33</f>
        <v>南ヶ丘KC</v>
      </c>
      <c r="J32" s="211" t="str">
        <f>H33</f>
        <v>サザンFC</v>
      </c>
      <c r="K32" s="210" t="str">
        <f>D34</f>
        <v>横浜すみれSC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112">
        <v>0.60416666666666663</v>
      </c>
      <c r="D33" s="73" t="str">
        <f>H30</f>
        <v>南ヶ丘KC</v>
      </c>
      <c r="E33" s="74"/>
      <c r="F33" s="74" t="s">
        <v>14</v>
      </c>
      <c r="G33" s="74"/>
      <c r="H33" s="77" t="str">
        <f>D31</f>
        <v>サザンFC</v>
      </c>
      <c r="I33" s="200" t="str">
        <f>D34</f>
        <v>横浜すみれSC</v>
      </c>
      <c r="J33" s="201" t="str">
        <f>H34</f>
        <v>坂本SC</v>
      </c>
      <c r="K33" s="200" t="str">
        <f>D30</f>
        <v>藤の木SC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116">
        <v>0.625</v>
      </c>
      <c r="D34" s="81" t="str">
        <f>H31</f>
        <v>横浜すみれSC</v>
      </c>
      <c r="E34" s="82"/>
      <c r="F34" s="82" t="s">
        <v>58</v>
      </c>
      <c r="G34" s="82"/>
      <c r="H34" s="83" t="str">
        <f>D32</f>
        <v>坂本SC</v>
      </c>
      <c r="I34" s="213" t="str">
        <f>D30</f>
        <v>藤の木SC</v>
      </c>
      <c r="J34" s="214" t="str">
        <f>D33</f>
        <v>南ヶ丘KC</v>
      </c>
      <c r="K34" s="213" t="str">
        <f>H33</f>
        <v>サザンFC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B2:L2"/>
    <mergeCell ref="B3:L3"/>
    <mergeCell ref="B4:L4"/>
    <mergeCell ref="B6:I6"/>
    <mergeCell ref="D7:H7"/>
    <mergeCell ref="J7:L7"/>
    <mergeCell ref="C23:J23"/>
    <mergeCell ref="K23:L23"/>
    <mergeCell ref="D24:H24"/>
    <mergeCell ref="C8:J8"/>
    <mergeCell ref="K8:L8"/>
    <mergeCell ref="D9:H9"/>
    <mergeCell ref="B21:L21"/>
    <mergeCell ref="D22:H22"/>
    <mergeCell ref="J22:L22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/>
  </sheetViews>
  <sheetFormatPr defaultRowHeight="13.5"/>
  <cols>
    <col min="1" max="1" width="5.625" customWidth="1"/>
    <col min="2" max="2" width="20.625" style="33" customWidth="1"/>
    <col min="3" max="26" width="4.625" style="31" customWidth="1"/>
    <col min="27" max="27" width="5.625" style="32" customWidth="1"/>
  </cols>
  <sheetData>
    <row r="1" spans="2:28" ht="20.100000000000001" customHeight="1"/>
    <row r="2" spans="2:28" ht="39.950000000000003" customHeight="1">
      <c r="B2" s="303" t="str">
        <f>'Ｕ－８　Ｅ・Ｆブロック星取表'!B2:Z2</f>
        <v>第２３回　ヨコハマ　メトロポリタンカップ　少年サッカー大会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"/>
    </row>
    <row r="3" spans="2:28" ht="20.100000000000001" customHeight="1">
      <c r="B3" s="283" t="str">
        <f>予選ブロック!H16</f>
        <v>さえずりの丘公園Ｂピッチ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 t="str">
        <f>予選ブロック!H15</f>
        <v>８月２６日（土）・８月２７日（日）</v>
      </c>
      <c r="S3" s="284"/>
      <c r="T3" s="284"/>
      <c r="U3" s="284"/>
      <c r="V3" s="284"/>
      <c r="W3" s="284"/>
      <c r="X3" s="284"/>
      <c r="Y3" s="284"/>
      <c r="Z3" s="284"/>
      <c r="AA3" s="28"/>
      <c r="AB3" s="1"/>
    </row>
    <row r="4" spans="2:28" ht="30" customHeight="1">
      <c r="B4" s="34" t="s">
        <v>77</v>
      </c>
      <c r="C4" s="299" t="str">
        <f>IF($B5="","",$B5)</f>
        <v>日限山FC</v>
      </c>
      <c r="D4" s="296"/>
      <c r="E4" s="298"/>
      <c r="F4" s="299" t="str">
        <f>IF($B7="","",$B7)</f>
        <v>西谷FC</v>
      </c>
      <c r="G4" s="296"/>
      <c r="H4" s="298"/>
      <c r="I4" s="299" t="str">
        <f>IF($B9="","",$B9)</f>
        <v>FC藤棚</v>
      </c>
      <c r="J4" s="296"/>
      <c r="K4" s="298"/>
      <c r="L4" s="299" t="str">
        <f>IF($B11="","",$B11)</f>
        <v>文庫FC</v>
      </c>
      <c r="M4" s="296"/>
      <c r="N4" s="298"/>
      <c r="O4" s="299" t="str">
        <f>IF($B13="","",$B13)</f>
        <v>富岡SC</v>
      </c>
      <c r="P4" s="296"/>
      <c r="Q4" s="298"/>
      <c r="R4" s="35" t="s">
        <v>6</v>
      </c>
      <c r="S4" s="36" t="s">
        <v>7</v>
      </c>
      <c r="T4" s="36" t="s">
        <v>8</v>
      </c>
      <c r="U4" s="36" t="s">
        <v>9</v>
      </c>
      <c r="V4" s="36" t="s">
        <v>10</v>
      </c>
      <c r="W4" s="36" t="s">
        <v>11</v>
      </c>
      <c r="X4" s="37" t="s">
        <v>12</v>
      </c>
      <c r="Y4" s="300" t="s">
        <v>13</v>
      </c>
      <c r="Z4" s="301"/>
      <c r="AA4" s="29"/>
    </row>
    <row r="5" spans="2:28" ht="20.100000000000001" customHeight="1">
      <c r="B5" s="274" t="str">
        <f>予選ブロック!H5</f>
        <v>日限山FC</v>
      </c>
      <c r="C5" s="291"/>
      <c r="D5" s="291"/>
      <c r="E5" s="292"/>
      <c r="F5" s="277" t="str">
        <f>IF(C7="○","×",IF(C7="×","○",IF(C7="","","△")))</f>
        <v/>
      </c>
      <c r="G5" s="275"/>
      <c r="H5" s="276"/>
      <c r="I5" s="277" t="str">
        <f>IF(C9="○","×",IF(C9="×","○",IF(C9="","","△")))</f>
        <v/>
      </c>
      <c r="J5" s="275"/>
      <c r="K5" s="276"/>
      <c r="L5" s="277" t="str">
        <f>IF(C11="○","×",IF(C11="×","○",IF(C11="","","△")))</f>
        <v/>
      </c>
      <c r="M5" s="275"/>
      <c r="N5" s="276"/>
      <c r="O5" s="277" t="str">
        <f>IF(C13="○","×",IF(C13="×","○",IF(C13="","","△")))</f>
        <v/>
      </c>
      <c r="P5" s="275"/>
      <c r="Q5" s="276"/>
      <c r="R5" s="271" t="str">
        <f>IF(COUNTIF(C5:Q5,"")=15,"",COUNTIF(C5:Q5,"○"))</f>
        <v/>
      </c>
      <c r="S5" s="271" t="str">
        <f>IF(COUNTIF(C5:Q5,"")=15,"",COUNTIF(C5:Q5,"×"))</f>
        <v/>
      </c>
      <c r="T5" s="271" t="str">
        <f>IF(COUNTIF(C5:Q5,"")=15,"",COUNTIF(C5:Q5,"△"))</f>
        <v/>
      </c>
      <c r="U5" s="271" t="str">
        <f>IF(COUNTIF(C5:Q5,"")=15,"",IF(C6="",0,C6)+IF(F6="",0,F6)+IF(I6="",0,I6)+IF(L6="",0,L6)+IF(O6="",0,O6))</f>
        <v/>
      </c>
      <c r="V5" s="271" t="str">
        <f>IF(COUNTIF(C5:Q5,"")=15,"",IF(E6="",0,E6)+IF(H6="",0,H6)+IF(K6="",0,K6)+IF(N6="",0,N6)+IF(Q6="",0,Q6))</f>
        <v/>
      </c>
      <c r="W5" s="271" t="str">
        <f>IF(COUNTIF(C5:Q5,"")=15,"",R5*3+T5)</f>
        <v/>
      </c>
      <c r="X5" s="271" t="str">
        <f>IF(COUNTIF(C5:Q5,"")=15,"",U5-V5)</f>
        <v/>
      </c>
      <c r="Y5" s="279" t="str">
        <f>IF(COUNTIF(C5:Q5,"")=15,"",RANK(AA5,$AA$5:$AA$14,0))</f>
        <v/>
      </c>
      <c r="Z5" s="280"/>
      <c r="AA5" s="273" t="str">
        <f>IF(COUNTIF(C5:Q5,"")=15,"",IF(X5="",0,W5*10000)+X5*500+U5*10)</f>
        <v/>
      </c>
    </row>
    <row r="6" spans="2:28" ht="20.100000000000001" customHeight="1">
      <c r="B6" s="274"/>
      <c r="C6" s="293"/>
      <c r="D6" s="293"/>
      <c r="E6" s="294"/>
      <c r="F6" s="38" t="str">
        <f>IF(E8="","",E8)</f>
        <v/>
      </c>
      <c r="G6" s="39" t="s">
        <v>14</v>
      </c>
      <c r="H6" s="38" t="str">
        <f>IF(C8="","",C8)</f>
        <v/>
      </c>
      <c r="I6" s="40" t="str">
        <f>IF(E10="","",E10)</f>
        <v/>
      </c>
      <c r="J6" s="39" t="s">
        <v>14</v>
      </c>
      <c r="K6" s="41" t="str">
        <f>IF(C10="","",C10)</f>
        <v/>
      </c>
      <c r="L6" s="38" t="str">
        <f>IF(E12="","",E12)</f>
        <v/>
      </c>
      <c r="M6" s="39" t="s">
        <v>14</v>
      </c>
      <c r="N6" s="41" t="str">
        <f>IF(C12="","",C12)</f>
        <v/>
      </c>
      <c r="O6" s="38" t="str">
        <f>IF(E14="","",E14)</f>
        <v/>
      </c>
      <c r="P6" s="39" t="s">
        <v>14</v>
      </c>
      <c r="Q6" s="41" t="str">
        <f>IF(C14="","",C14)</f>
        <v/>
      </c>
      <c r="R6" s="272"/>
      <c r="S6" s="272"/>
      <c r="T6" s="272"/>
      <c r="U6" s="272"/>
      <c r="V6" s="272"/>
      <c r="W6" s="272"/>
      <c r="X6" s="272"/>
      <c r="Y6" s="281"/>
      <c r="Z6" s="282"/>
      <c r="AA6" s="273"/>
    </row>
    <row r="7" spans="2:28" ht="20.100000000000001" customHeight="1">
      <c r="B7" s="274" t="str">
        <f>予選ブロック!H7</f>
        <v>西谷FC</v>
      </c>
      <c r="C7" s="275" t="str">
        <f>IF(C8&gt;E8,"○",IF(C8&lt;E8,"×",IF(C8="","","△")))</f>
        <v/>
      </c>
      <c r="D7" s="275"/>
      <c r="E7" s="278"/>
      <c r="F7" s="285"/>
      <c r="G7" s="286"/>
      <c r="H7" s="287"/>
      <c r="I7" s="277" t="str">
        <f>IF(F9="○","×",IF(F9="×","○",IF(F9="","","△")))</f>
        <v/>
      </c>
      <c r="J7" s="275"/>
      <c r="K7" s="276"/>
      <c r="L7" s="277" t="str">
        <f>IF(F11="○","×",IF(F11="×","○",IF(F11="","","△")))</f>
        <v/>
      </c>
      <c r="M7" s="275"/>
      <c r="N7" s="276"/>
      <c r="O7" s="277" t="str">
        <f>IF(F13="○","×",IF(F13="×","○",IF(F13="","","△")))</f>
        <v/>
      </c>
      <c r="P7" s="275"/>
      <c r="Q7" s="276"/>
      <c r="R7" s="271" t="str">
        <f>IF(COUNTIF(C7:Q7,"")=15,"",COUNTIF(C7:Q7,"○"))</f>
        <v/>
      </c>
      <c r="S7" s="271" t="str">
        <f>IF(COUNTIF(C7:Q7,"")=15,"",COUNTIF(C7:Q7,"×"))</f>
        <v/>
      </c>
      <c r="T7" s="271" t="str">
        <f>IF(COUNTIF(C7:Q7,"")=15,"",COUNTIF(C7:Q7,"△"))</f>
        <v/>
      </c>
      <c r="U7" s="271" t="str">
        <f>IF(COUNTIF(C7:Q7,"")=15,"",IF(C8="",0,C8)+IF(F8="",0,F8)+IF(I8="",0,I8)+IF(L8="",0,L8)+IF(O8="",0,O8))</f>
        <v/>
      </c>
      <c r="V7" s="271" t="str">
        <f>IF(COUNTIF(C7:Q7,"")=15,"",IF(E8="",0,E8)+IF(H8="",0,H8)+IF(K8="",0,K8)+IF(N8="",0,N8)+IF(Q8="",0,Q8))</f>
        <v/>
      </c>
      <c r="W7" s="271" t="str">
        <f>IF(COUNTIF(C7:Q7,"")=15,"",R7*3+T7)</f>
        <v/>
      </c>
      <c r="X7" s="271" t="str">
        <f>IF(COUNTIF(C7:Q7,"")=15,"",U7-V7)</f>
        <v/>
      </c>
      <c r="Y7" s="279" t="str">
        <f>IF(COUNTIF(C7:Q7,"")=15,"",RANK(AA7,$AA$5:$AA$14,0))</f>
        <v/>
      </c>
      <c r="Z7" s="280"/>
      <c r="AA7" s="273" t="str">
        <f>IF(COUNTIF(C7:Q7,"")=15,"",IF(X7="",0,W7*10000)+X7*500+U7*10)</f>
        <v/>
      </c>
    </row>
    <row r="8" spans="2:28" ht="20.100000000000001" customHeight="1">
      <c r="B8" s="274"/>
      <c r="C8" s="38"/>
      <c r="D8" s="39" t="s">
        <v>14</v>
      </c>
      <c r="E8" s="41"/>
      <c r="F8" s="288"/>
      <c r="G8" s="289"/>
      <c r="H8" s="290"/>
      <c r="I8" s="38" t="str">
        <f>IF(H10="","",H10)</f>
        <v/>
      </c>
      <c r="J8" s="39" t="s">
        <v>14</v>
      </c>
      <c r="K8" s="41" t="str">
        <f>IF(F10="","",F10)</f>
        <v/>
      </c>
      <c r="L8" s="38" t="str">
        <f>IF(H12="","",H12)</f>
        <v/>
      </c>
      <c r="M8" s="39" t="s">
        <v>14</v>
      </c>
      <c r="N8" s="41" t="str">
        <f>IF(F12="","",F12)</f>
        <v/>
      </c>
      <c r="O8" s="38" t="str">
        <f>IF(H14="","",H14)</f>
        <v/>
      </c>
      <c r="P8" s="39" t="s">
        <v>14</v>
      </c>
      <c r="Q8" s="41" t="str">
        <f>IF(F14="","",F14)</f>
        <v/>
      </c>
      <c r="R8" s="272"/>
      <c r="S8" s="272"/>
      <c r="T8" s="272"/>
      <c r="U8" s="272"/>
      <c r="V8" s="272"/>
      <c r="W8" s="272"/>
      <c r="X8" s="272"/>
      <c r="Y8" s="281"/>
      <c r="Z8" s="282"/>
      <c r="AA8" s="273"/>
    </row>
    <row r="9" spans="2:28" ht="20.100000000000001" customHeight="1">
      <c r="B9" s="274" t="str">
        <f>予選ブロック!H9</f>
        <v>FC藤棚</v>
      </c>
      <c r="C9" s="275" t="str">
        <f>IF(C10&gt;E10,"○",IF(C10&lt;E10,"×",IF(C10="","","△")))</f>
        <v/>
      </c>
      <c r="D9" s="275"/>
      <c r="E9" s="276"/>
      <c r="F9" s="277" t="str">
        <f>IF(F10&gt;H10,"○",IF(F10&lt;H10,"×",IF(F10="","","△")))</f>
        <v/>
      </c>
      <c r="G9" s="275"/>
      <c r="H9" s="278"/>
      <c r="I9" s="285"/>
      <c r="J9" s="286"/>
      <c r="K9" s="287"/>
      <c r="L9" s="277" t="str">
        <f>IF(I11="○","×",IF(I11="×","○",IF(I11="","","△")))</f>
        <v/>
      </c>
      <c r="M9" s="275"/>
      <c r="N9" s="276"/>
      <c r="O9" s="277" t="str">
        <f>IF(I13="○","×",IF(I13="×","○",IF(I13="","","△")))</f>
        <v/>
      </c>
      <c r="P9" s="275"/>
      <c r="Q9" s="276"/>
      <c r="R9" s="271" t="str">
        <f>IF(COUNTIF(C9:Q9,"")=15,"",COUNTIF(C9:Q9,"○"))</f>
        <v/>
      </c>
      <c r="S9" s="271" t="str">
        <f>IF(COUNTIF(C9:Q9,"")=15,"",COUNTIF(C9:Q9,"×"))</f>
        <v/>
      </c>
      <c r="T9" s="271" t="str">
        <f>IF(COUNTIF(C9:Q9,"")=15,"",COUNTIF(C9:Q9,"△"))</f>
        <v/>
      </c>
      <c r="U9" s="271" t="str">
        <f>IF(COUNTIF(C9:Q9,"")=15,"",IF(C10="",0,C10)+IF(F10="",0,F10)+IF(I10="",0,I10)+IF(L10="",0,L10)+IF(O10="",0,O10))</f>
        <v/>
      </c>
      <c r="V9" s="271" t="str">
        <f>IF(COUNTIF(C9:Q9,"")=15,"",IF(E10="",0,E10)+IF(H10="",0,H10)+IF(K10="",0,K10)+IF(N10="",0,N10)+IF(Q10="",0,Q10))</f>
        <v/>
      </c>
      <c r="W9" s="271" t="str">
        <f>IF(COUNTIF(C9:Q9,"")=15,"",R9*3+T9)</f>
        <v/>
      </c>
      <c r="X9" s="271" t="str">
        <f>IF(COUNTIF(C9:Q9,"")=15,"",U9-V9)</f>
        <v/>
      </c>
      <c r="Y9" s="279" t="str">
        <f>IF(COUNTIF(C9:Q9,"")=15,"",RANK(AA9,$AA$5:$AA$14,0))</f>
        <v/>
      </c>
      <c r="Z9" s="280"/>
      <c r="AA9" s="273" t="str">
        <f>IF(COUNTIF(C9:Q9,"")=15,"",IF(X9="",0,W9*10000)+X9*500+U9*10)</f>
        <v/>
      </c>
    </row>
    <row r="10" spans="2:28" ht="20.100000000000001" customHeight="1">
      <c r="B10" s="274"/>
      <c r="C10" s="38"/>
      <c r="D10" s="39" t="s">
        <v>14</v>
      </c>
      <c r="E10" s="41"/>
      <c r="F10" s="38"/>
      <c r="G10" s="39" t="s">
        <v>14</v>
      </c>
      <c r="H10" s="41"/>
      <c r="I10" s="288"/>
      <c r="J10" s="289"/>
      <c r="K10" s="290"/>
      <c r="L10" s="38" t="str">
        <f>IF(K12="","",K12)</f>
        <v/>
      </c>
      <c r="M10" s="39" t="s">
        <v>14</v>
      </c>
      <c r="N10" s="41" t="str">
        <f>IF(I12="","",I12)</f>
        <v/>
      </c>
      <c r="O10" s="38" t="str">
        <f>IF(K14="","",K14)</f>
        <v/>
      </c>
      <c r="P10" s="39" t="s">
        <v>14</v>
      </c>
      <c r="Q10" s="41" t="str">
        <f>IF(I14="","",I14)</f>
        <v/>
      </c>
      <c r="R10" s="272"/>
      <c r="S10" s="272"/>
      <c r="T10" s="272"/>
      <c r="U10" s="272"/>
      <c r="V10" s="272"/>
      <c r="W10" s="272"/>
      <c r="X10" s="272"/>
      <c r="Y10" s="281"/>
      <c r="Z10" s="282"/>
      <c r="AA10" s="273"/>
    </row>
    <row r="11" spans="2:28" ht="20.100000000000001" customHeight="1">
      <c r="B11" s="274" t="str">
        <f>予選ブロック!H11</f>
        <v>文庫FC</v>
      </c>
      <c r="C11" s="275" t="str">
        <f>IF(C12&gt;E12,"○",IF(C12&lt;E12,"×",IF(C12="","","△")))</f>
        <v/>
      </c>
      <c r="D11" s="275"/>
      <c r="E11" s="276"/>
      <c r="F11" s="277" t="str">
        <f>IF(F12&gt;H12,"○",IF(F12&lt;H12,"×",IF(F12="","","△")))</f>
        <v/>
      </c>
      <c r="G11" s="275"/>
      <c r="H11" s="276"/>
      <c r="I11" s="277" t="str">
        <f>IF(I12&gt;K12,"○",IF(I12&lt;K12,"×",IF(I12="","","△")))</f>
        <v/>
      </c>
      <c r="J11" s="275"/>
      <c r="K11" s="278"/>
      <c r="L11" s="285"/>
      <c r="M11" s="286"/>
      <c r="N11" s="287"/>
      <c r="O11" s="277" t="str">
        <f>IF(L13="○","×",IF(L13="×","○",IF(L13="","","△")))</f>
        <v/>
      </c>
      <c r="P11" s="275"/>
      <c r="Q11" s="276"/>
      <c r="R11" s="271" t="str">
        <f>IF(COUNTIF(C11:Q11,"")=15,"",COUNTIF(C11:Q11,"○"))</f>
        <v/>
      </c>
      <c r="S11" s="271" t="str">
        <f>IF(COUNTIF(C11:Q11,"")=15,"",COUNTIF(C11:Q11,"×"))</f>
        <v/>
      </c>
      <c r="T11" s="271" t="str">
        <f>IF(COUNTIF(C11:Q11,"")=15,"",COUNTIF(C11:Q11,"△"))</f>
        <v/>
      </c>
      <c r="U11" s="271" t="str">
        <f>IF(COUNTIF(C11:Q11,"")=15,"",IF(C12="",0,C12)+IF(F12="",0,F12)+IF(I12="",0,I12)+IF(L12="",0,L12)+IF(O12="",0,O12))</f>
        <v/>
      </c>
      <c r="V11" s="271" t="str">
        <f>IF(COUNTIF(C11:Q11,"")=15,"",IF(E12="",0,E12)+IF(H12="",0,H12)+IF(K12="",0,K12)+IF(N12="",0,N12)+IF(Q12="",0,Q12))</f>
        <v/>
      </c>
      <c r="W11" s="271" t="str">
        <f>IF(COUNTIF(C11:Q11,"")=15,"",R11*3+T11)</f>
        <v/>
      </c>
      <c r="X11" s="271" t="str">
        <f>IF(COUNTIF(C11:Q11,"")=15,"",U11-V11)</f>
        <v/>
      </c>
      <c r="Y11" s="279" t="str">
        <f>IF(COUNTIF(C11:Q11,"")=15,"",RANK(AA11,$AA$5:$AA$14,0))</f>
        <v/>
      </c>
      <c r="Z11" s="280"/>
      <c r="AA11" s="273" t="str">
        <f>IF(COUNTIF(C11:Q11,"")=15,"",IF(X11="",0,W11*10000)+X11*500+U11*10)</f>
        <v/>
      </c>
    </row>
    <row r="12" spans="2:28" ht="20.100000000000001" customHeight="1">
      <c r="B12" s="274"/>
      <c r="C12" s="38"/>
      <c r="D12" s="39" t="s">
        <v>14</v>
      </c>
      <c r="E12" s="41"/>
      <c r="F12" s="38"/>
      <c r="G12" s="39" t="s">
        <v>14</v>
      </c>
      <c r="H12" s="41"/>
      <c r="I12" s="38"/>
      <c r="J12" s="39" t="s">
        <v>14</v>
      </c>
      <c r="K12" s="41"/>
      <c r="L12" s="288"/>
      <c r="M12" s="289"/>
      <c r="N12" s="290"/>
      <c r="O12" s="38" t="str">
        <f>IF(N14="","",N14)</f>
        <v/>
      </c>
      <c r="P12" s="39" t="s">
        <v>14</v>
      </c>
      <c r="Q12" s="41" t="str">
        <f>IF(L14="","",L14)</f>
        <v/>
      </c>
      <c r="R12" s="272"/>
      <c r="S12" s="272"/>
      <c r="T12" s="272"/>
      <c r="U12" s="272"/>
      <c r="V12" s="272"/>
      <c r="W12" s="272"/>
      <c r="X12" s="272"/>
      <c r="Y12" s="281"/>
      <c r="Z12" s="282"/>
      <c r="AA12" s="273"/>
    </row>
    <row r="13" spans="2:28" ht="20.100000000000001" customHeight="1">
      <c r="B13" s="274" t="str">
        <f>予選ブロック!H13</f>
        <v>富岡SC</v>
      </c>
      <c r="C13" s="275" t="str">
        <f>IF(C14&gt;E14,"○",IF(C14&lt;E14,"×",IF(C14="","","△")))</f>
        <v/>
      </c>
      <c r="D13" s="275"/>
      <c r="E13" s="276"/>
      <c r="F13" s="277" t="str">
        <f>IF(F14&gt;H14,"○",IF(F14&lt;H14,"×",IF(F14="","","△")))</f>
        <v/>
      </c>
      <c r="G13" s="275"/>
      <c r="H13" s="276"/>
      <c r="I13" s="277" t="str">
        <f>IF(I14&gt;K14,"○",IF(I14&lt;K14,"×",IF(I14="","","△")))</f>
        <v/>
      </c>
      <c r="J13" s="275"/>
      <c r="K13" s="276"/>
      <c r="L13" s="277" t="str">
        <f>IF(L14&gt;N14,"○",IF(L14&lt;N14,"×",IF(L14="","","△")))</f>
        <v/>
      </c>
      <c r="M13" s="275"/>
      <c r="N13" s="278"/>
      <c r="O13" s="285"/>
      <c r="P13" s="286"/>
      <c r="Q13" s="287"/>
      <c r="R13" s="271" t="str">
        <f>IF(COUNTIF(C13:Q13,"")=15,"",COUNTIF(C13:Q13,"○"))</f>
        <v/>
      </c>
      <c r="S13" s="271" t="str">
        <f>IF(COUNTIF(C13:Q13,"")=15,"",COUNTIF(C13:Q13,"×"))</f>
        <v/>
      </c>
      <c r="T13" s="271" t="str">
        <f>IF(COUNTIF(C13:Q13,"")=15,"",COUNTIF(C13:Q13,"△"))</f>
        <v/>
      </c>
      <c r="U13" s="271" t="str">
        <f>IF(COUNTIF(C13:Q13,"")=15,"",IF(C14="",0,C14)+IF(F14="",0,F14)+IF(I14="",0,I14)+IF(L14="",0,L14)+IF(O14="",0,O14))</f>
        <v/>
      </c>
      <c r="V13" s="271" t="str">
        <f>IF(COUNTIF(C13:Q13,"")=15,"",IF(E14="",0,E14)+IF(H14="",0,H14)+IF(K14="",0,K14)+IF(N14="",0,N14)+IF(Q14="",0,Q14))</f>
        <v/>
      </c>
      <c r="W13" s="271" t="str">
        <f>IF(COUNTIF(C13:Q13,"")=15,"",R13*3+T13)</f>
        <v/>
      </c>
      <c r="X13" s="271" t="str">
        <f>IF(COUNTIF(C13:Q13,"")=15,"",U13-V13)</f>
        <v/>
      </c>
      <c r="Y13" s="279" t="str">
        <f>IF(COUNTIF(C13:Q13,"")=15,"",RANK(AA13,$AA$5:$AA$14,0))</f>
        <v/>
      </c>
      <c r="Z13" s="280"/>
      <c r="AA13" s="273" t="str">
        <f>IF(COUNTIF(C13:Q13,"")=15,"",IF(X13="",0,W13*10000)+X13*500+U13*10)</f>
        <v/>
      </c>
    </row>
    <row r="14" spans="2:28" ht="20.100000000000001" customHeight="1">
      <c r="B14" s="274"/>
      <c r="C14" s="38"/>
      <c r="D14" s="39" t="s">
        <v>14</v>
      </c>
      <c r="E14" s="41"/>
      <c r="F14" s="38"/>
      <c r="G14" s="39" t="s">
        <v>14</v>
      </c>
      <c r="H14" s="41"/>
      <c r="I14" s="38"/>
      <c r="J14" s="39" t="s">
        <v>14</v>
      </c>
      <c r="K14" s="41"/>
      <c r="L14" s="38"/>
      <c r="M14" s="39" t="s">
        <v>14</v>
      </c>
      <c r="N14" s="41"/>
      <c r="O14" s="288"/>
      <c r="P14" s="289"/>
      <c r="Q14" s="290"/>
      <c r="R14" s="272"/>
      <c r="S14" s="272"/>
      <c r="T14" s="272"/>
      <c r="U14" s="272"/>
      <c r="V14" s="272"/>
      <c r="W14" s="272"/>
      <c r="X14" s="272"/>
      <c r="Y14" s="281"/>
      <c r="Z14" s="282"/>
      <c r="AA14" s="273"/>
    </row>
    <row r="15" spans="2:28" ht="7.5" customHeight="1">
      <c r="B15" s="176"/>
      <c r="C15" s="3"/>
      <c r="D15" s="42"/>
      <c r="E15" s="3"/>
      <c r="F15" s="3"/>
      <c r="G15" s="42"/>
      <c r="H15" s="3"/>
      <c r="I15" s="3"/>
      <c r="J15" s="42"/>
      <c r="K15" s="3"/>
      <c r="L15" s="3"/>
      <c r="M15" s="42"/>
      <c r="N15" s="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77"/>
    </row>
    <row r="16" spans="2:28" ht="20.100000000000001" customHeight="1">
      <c r="B16" s="283" t="str">
        <f>B3</f>
        <v>さえずりの丘公園Ｂピッチ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4" t="str">
        <f>R3</f>
        <v>８月２６日（土）・８月２７日（日）</v>
      </c>
      <c r="S16" s="284"/>
      <c r="T16" s="284"/>
      <c r="U16" s="284"/>
      <c r="V16" s="284"/>
      <c r="W16" s="284"/>
      <c r="X16" s="284"/>
      <c r="Y16" s="284"/>
      <c r="Z16" s="284"/>
      <c r="AA16" s="28"/>
      <c r="AB16" s="1"/>
    </row>
    <row r="17" spans="2:27" ht="30" customHeight="1">
      <c r="B17" s="34" t="s">
        <v>78</v>
      </c>
      <c r="C17" s="295" t="str">
        <f>IF($B18="","",$B18)</f>
        <v>FC　MSN</v>
      </c>
      <c r="D17" s="296"/>
      <c r="E17" s="297"/>
      <c r="F17" s="296" t="str">
        <f>IF($B20="","",$B20)</f>
        <v>岩崎FC</v>
      </c>
      <c r="G17" s="296"/>
      <c r="H17" s="298"/>
      <c r="I17" s="299" t="str">
        <f>IF($B22="","",$B22)</f>
        <v>FCゼブラ</v>
      </c>
      <c r="J17" s="296"/>
      <c r="K17" s="298"/>
      <c r="L17" s="299" t="str">
        <f>IF($B24="","",$B24)</f>
        <v>原FC</v>
      </c>
      <c r="M17" s="296"/>
      <c r="N17" s="298"/>
      <c r="O17" s="299" t="str">
        <f>IF($B26="","",$B26)</f>
        <v>黒滝SC</v>
      </c>
      <c r="P17" s="296"/>
      <c r="Q17" s="298"/>
      <c r="R17" s="35" t="s">
        <v>6</v>
      </c>
      <c r="S17" s="36" t="s">
        <v>7</v>
      </c>
      <c r="T17" s="36" t="s">
        <v>8</v>
      </c>
      <c r="U17" s="36" t="s">
        <v>9</v>
      </c>
      <c r="V17" s="36" t="s">
        <v>10</v>
      </c>
      <c r="W17" s="36" t="s">
        <v>11</v>
      </c>
      <c r="X17" s="37" t="s">
        <v>12</v>
      </c>
      <c r="Y17" s="300" t="s">
        <v>13</v>
      </c>
      <c r="Z17" s="301"/>
      <c r="AA17" s="29"/>
    </row>
    <row r="18" spans="2:27" ht="20.100000000000001" customHeight="1">
      <c r="B18" s="274" t="str">
        <f>予選ブロック!I5</f>
        <v>FC　MSN</v>
      </c>
      <c r="C18" s="291"/>
      <c r="D18" s="291"/>
      <c r="E18" s="292"/>
      <c r="F18" s="277" t="str">
        <f>IF(C20="○","×",IF(C20="×","○",IF(C20="","","△")))</f>
        <v/>
      </c>
      <c r="G18" s="275"/>
      <c r="H18" s="276"/>
      <c r="I18" s="277" t="str">
        <f>IF(C22="○","×",IF(C22="×","○",IF(C22="","","△")))</f>
        <v/>
      </c>
      <c r="J18" s="275"/>
      <c r="K18" s="276"/>
      <c r="L18" s="277" t="str">
        <f>IF(C24="○","×",IF(C24="×","○",IF(C24="","","△")))</f>
        <v/>
      </c>
      <c r="M18" s="275"/>
      <c r="N18" s="276"/>
      <c r="O18" s="277" t="str">
        <f>IF(C26="○","×",IF(C26="×","○",IF(C26="","","△")))</f>
        <v/>
      </c>
      <c r="P18" s="275"/>
      <c r="Q18" s="276"/>
      <c r="R18" s="271" t="str">
        <f>IF(COUNTIF(C18:Q18,"")=15,"",COUNTIF(C18:Q18,"○"))</f>
        <v/>
      </c>
      <c r="S18" s="271" t="str">
        <f>IF(COUNTIF(C18:Q18,"")=15,"",COUNTIF(C18:Q18,"×"))</f>
        <v/>
      </c>
      <c r="T18" s="271" t="str">
        <f>IF(COUNTIF(C18:Q18,"")=15,"",COUNTIF(C18:Q18,"△"))</f>
        <v/>
      </c>
      <c r="U18" s="271" t="str">
        <f>IF(COUNTIF(C18:Q18,"")=15,"",IF(C19="",0,C19)+IF(F19="",0,F19)+IF(I19="",0,I19)+IF(L19="",0,L19)+IF(O19="",0,O19))</f>
        <v/>
      </c>
      <c r="V18" s="271" t="str">
        <f>IF(COUNTIF(C18:Q18,"")=15,"",IF(E19="",0,E19)+IF(H19="",0,H19)+IF(K19="",0,K19)+IF(N19="",0,N19)+IF(Q19="",0,Q19))</f>
        <v/>
      </c>
      <c r="W18" s="271" t="str">
        <f>IF(COUNTIF(C18:Q18,"")=15,"",R18*3+T18)</f>
        <v/>
      </c>
      <c r="X18" s="271" t="str">
        <f>IF(COUNTIF(C18:Q18,"")=15,"",U18-V18)</f>
        <v/>
      </c>
      <c r="Y18" s="279" t="str">
        <f>IF(COUNTIF(C18:Q18,"")=15,"",RANK(AA18,$AA$18:$AA$27,0))</f>
        <v/>
      </c>
      <c r="Z18" s="280"/>
      <c r="AA18" s="273" t="str">
        <f>IF(COUNTIF(C18:Q18,"")=15,"",IF(X18="",0,W18*10000)+X18*500+U18*10)</f>
        <v/>
      </c>
    </row>
    <row r="19" spans="2:27" ht="20.100000000000001" customHeight="1">
      <c r="B19" s="274"/>
      <c r="C19" s="293"/>
      <c r="D19" s="293"/>
      <c r="E19" s="294"/>
      <c r="F19" s="38" t="str">
        <f>IF(E21="","",E21)</f>
        <v/>
      </c>
      <c r="G19" s="39" t="s">
        <v>14</v>
      </c>
      <c r="H19" s="38" t="str">
        <f>IF(C21="","",C21)</f>
        <v/>
      </c>
      <c r="I19" s="40" t="str">
        <f>IF(E23="","",E23)</f>
        <v/>
      </c>
      <c r="J19" s="39" t="s">
        <v>14</v>
      </c>
      <c r="K19" s="41" t="str">
        <f>IF(C23="","",C23)</f>
        <v/>
      </c>
      <c r="L19" s="38" t="str">
        <f>IF(E25="","",E25)</f>
        <v/>
      </c>
      <c r="M19" s="39" t="s">
        <v>14</v>
      </c>
      <c r="N19" s="41" t="str">
        <f>IF(C25="","",C25)</f>
        <v/>
      </c>
      <c r="O19" s="38" t="str">
        <f>IF(E27="","",E27)</f>
        <v/>
      </c>
      <c r="P19" s="39" t="s">
        <v>14</v>
      </c>
      <c r="Q19" s="41" t="str">
        <f>IF(C27="","",C27)</f>
        <v/>
      </c>
      <c r="R19" s="272"/>
      <c r="S19" s="272"/>
      <c r="T19" s="272"/>
      <c r="U19" s="272"/>
      <c r="V19" s="272"/>
      <c r="W19" s="272"/>
      <c r="X19" s="272"/>
      <c r="Y19" s="281"/>
      <c r="Z19" s="282"/>
      <c r="AA19" s="273"/>
    </row>
    <row r="20" spans="2:27" ht="20.100000000000001" customHeight="1">
      <c r="B20" s="274" t="str">
        <f>予選ブロック!I7</f>
        <v>岩崎FC</v>
      </c>
      <c r="C20" s="275" t="str">
        <f>IF(C21&gt;E21,"○",IF(C21&lt;E21,"×",IF(C21="","","△")))</f>
        <v/>
      </c>
      <c r="D20" s="275"/>
      <c r="E20" s="278"/>
      <c r="F20" s="285"/>
      <c r="G20" s="286"/>
      <c r="H20" s="287"/>
      <c r="I20" s="277" t="str">
        <f>IF(F22="○","×",IF(F22="×","○",IF(F22="","","△")))</f>
        <v/>
      </c>
      <c r="J20" s="275"/>
      <c r="K20" s="276"/>
      <c r="L20" s="277" t="str">
        <f>IF(F24="○","×",IF(F24="×","○",IF(F24="","","△")))</f>
        <v/>
      </c>
      <c r="M20" s="275"/>
      <c r="N20" s="276"/>
      <c r="O20" s="277" t="str">
        <f>IF(F26="○","×",IF(F26="×","○",IF(F26="","","△")))</f>
        <v/>
      </c>
      <c r="P20" s="275"/>
      <c r="Q20" s="276"/>
      <c r="R20" s="271" t="str">
        <f>IF(COUNTIF(C20:Q20,"")=15,"",COUNTIF(C20:Q20,"○"))</f>
        <v/>
      </c>
      <c r="S20" s="271" t="str">
        <f>IF(COUNTIF(C20:Q20,"")=15,"",COUNTIF(C20:Q20,"×"))</f>
        <v/>
      </c>
      <c r="T20" s="271" t="str">
        <f>IF(COUNTIF(C20:Q20,"")=15,"",COUNTIF(C20:Q20,"△"))</f>
        <v/>
      </c>
      <c r="U20" s="271" t="str">
        <f>IF(COUNTIF(C20:Q20,"")=15,"",IF(C21="",0,C21)+IF(F21="",0,F21)+IF(I21="",0,I21)+IF(L21="",0,L21)+IF(O21="",0,O21))</f>
        <v/>
      </c>
      <c r="V20" s="271" t="str">
        <f>IF(COUNTIF(C20:Q20,"")=15,"",IF(E21="",0,E21)+IF(H21="",0,H21)+IF(K21="",0,K21)+IF(N21="",0,N21)+IF(Q21="",0,Q21))</f>
        <v/>
      </c>
      <c r="W20" s="271" t="str">
        <f>IF(COUNTIF(C20:Q20,"")=15,"",R20*3+T20)</f>
        <v/>
      </c>
      <c r="X20" s="271" t="str">
        <f>IF(COUNTIF(C20:Q20,"")=15,"",U20-V20)</f>
        <v/>
      </c>
      <c r="Y20" s="279" t="str">
        <f>IF(COUNTIF(C20:Q20,"")=15,"",RANK(AA20,$AA$18:$AA$27,0))</f>
        <v/>
      </c>
      <c r="Z20" s="280"/>
      <c r="AA20" s="273" t="str">
        <f>IF(COUNTIF(C20:Q20,"")=15,"",IF(X20="",0,W20*10000)+X20*500+U20*10)</f>
        <v/>
      </c>
    </row>
    <row r="21" spans="2:27" ht="20.100000000000001" customHeight="1">
      <c r="B21" s="274"/>
      <c r="C21" s="38"/>
      <c r="D21" s="39" t="s">
        <v>14</v>
      </c>
      <c r="E21" s="41"/>
      <c r="F21" s="288"/>
      <c r="G21" s="289"/>
      <c r="H21" s="290"/>
      <c r="I21" s="38" t="str">
        <f>IF(H23="","",H23)</f>
        <v/>
      </c>
      <c r="J21" s="39" t="s">
        <v>14</v>
      </c>
      <c r="K21" s="41" t="str">
        <f>IF(F23="","",F23)</f>
        <v/>
      </c>
      <c r="L21" s="38" t="str">
        <f>IF(H25="","",H25)</f>
        <v/>
      </c>
      <c r="M21" s="39" t="s">
        <v>14</v>
      </c>
      <c r="N21" s="41" t="str">
        <f>IF(F25="","",F25)</f>
        <v/>
      </c>
      <c r="O21" s="38" t="str">
        <f>IF(H27="","",H27)</f>
        <v/>
      </c>
      <c r="P21" s="39" t="s">
        <v>14</v>
      </c>
      <c r="Q21" s="41" t="str">
        <f>IF(F27="","",F27)</f>
        <v/>
      </c>
      <c r="R21" s="272"/>
      <c r="S21" s="272"/>
      <c r="T21" s="272"/>
      <c r="U21" s="272"/>
      <c r="V21" s="272"/>
      <c r="W21" s="272"/>
      <c r="X21" s="272"/>
      <c r="Y21" s="281"/>
      <c r="Z21" s="282"/>
      <c r="AA21" s="273"/>
    </row>
    <row r="22" spans="2:27" ht="20.100000000000001" customHeight="1">
      <c r="B22" s="274" t="str">
        <f>予選ブロック!I9</f>
        <v>FCゼブラ</v>
      </c>
      <c r="C22" s="275" t="str">
        <f>IF(C23&gt;E23,"○",IF(C23&lt;E23,"×",IF(C23="","","△")))</f>
        <v/>
      </c>
      <c r="D22" s="275"/>
      <c r="E22" s="276"/>
      <c r="F22" s="277" t="str">
        <f>IF(F23&gt;H23,"○",IF(F23&lt;H23,"×",IF(F23="","","△")))</f>
        <v/>
      </c>
      <c r="G22" s="275"/>
      <c r="H22" s="278"/>
      <c r="I22" s="285"/>
      <c r="J22" s="286"/>
      <c r="K22" s="287"/>
      <c r="L22" s="277" t="str">
        <f>IF(I24="○","×",IF(I24="×","○",IF(I24="","","△")))</f>
        <v/>
      </c>
      <c r="M22" s="275"/>
      <c r="N22" s="276"/>
      <c r="O22" s="277" t="str">
        <f>IF(I26="○","×",IF(I26="×","○",IF(I26="","","△")))</f>
        <v/>
      </c>
      <c r="P22" s="275"/>
      <c r="Q22" s="276"/>
      <c r="R22" s="271" t="str">
        <f>IF(COUNTIF(C22:Q22,"")=15,"",COUNTIF(C22:Q22,"○"))</f>
        <v/>
      </c>
      <c r="S22" s="271" t="str">
        <f>IF(COUNTIF(C22:Q22,"")=15,"",COUNTIF(C22:Q22,"×"))</f>
        <v/>
      </c>
      <c r="T22" s="271" t="str">
        <f>IF(COUNTIF(C22:Q22,"")=15,"",COUNTIF(C22:Q22,"△"))</f>
        <v/>
      </c>
      <c r="U22" s="271" t="str">
        <f>IF(COUNTIF(C22:Q22,"")=15,"",IF(C23="",0,C23)+IF(F23="",0,F23)+IF(I23="",0,I23)+IF(L23="",0,L23)+IF(O23="",0,O23))</f>
        <v/>
      </c>
      <c r="V22" s="271" t="str">
        <f>IF(COUNTIF(C22:Q22,"")=15,"",IF(E23="",0,E23)+IF(H23="",0,H23)+IF(K23="",0,K23)+IF(N23="",0,N23)+IF(Q23="",0,Q23))</f>
        <v/>
      </c>
      <c r="W22" s="271" t="str">
        <f>IF(COUNTIF(C22:Q22,"")=15,"",R22*3+T22)</f>
        <v/>
      </c>
      <c r="X22" s="271" t="str">
        <f>IF(COUNTIF(C22:Q22,"")=15,"",U22-V22)</f>
        <v/>
      </c>
      <c r="Y22" s="279" t="str">
        <f>IF(COUNTIF(C22:Q22,"")=15,"",RANK(AA22,$AA$18:$AA$27,0))</f>
        <v/>
      </c>
      <c r="Z22" s="280"/>
      <c r="AA22" s="273" t="str">
        <f>IF(COUNTIF(C22:Q22,"")=15,"",IF(X22="",0,W22*10000)+X22*500+U22*10)</f>
        <v/>
      </c>
    </row>
    <row r="23" spans="2:27" ht="20.100000000000001" customHeight="1">
      <c r="B23" s="274"/>
      <c r="C23" s="38"/>
      <c r="D23" s="39" t="s">
        <v>14</v>
      </c>
      <c r="E23" s="41"/>
      <c r="F23" s="38"/>
      <c r="G23" s="39" t="s">
        <v>14</v>
      </c>
      <c r="H23" s="41"/>
      <c r="I23" s="288"/>
      <c r="J23" s="289"/>
      <c r="K23" s="290"/>
      <c r="L23" s="38" t="str">
        <f>IF(K25="","",K25)</f>
        <v/>
      </c>
      <c r="M23" s="39" t="s">
        <v>14</v>
      </c>
      <c r="N23" s="41" t="str">
        <f>IF(I25="","",I25)</f>
        <v/>
      </c>
      <c r="O23" s="38" t="str">
        <f>IF(K27="","",K27)</f>
        <v/>
      </c>
      <c r="P23" s="39" t="s">
        <v>14</v>
      </c>
      <c r="Q23" s="41" t="str">
        <f>IF(I27="","",I27)</f>
        <v/>
      </c>
      <c r="R23" s="272"/>
      <c r="S23" s="272"/>
      <c r="T23" s="272"/>
      <c r="U23" s="272"/>
      <c r="V23" s="272"/>
      <c r="W23" s="272"/>
      <c r="X23" s="272"/>
      <c r="Y23" s="281"/>
      <c r="Z23" s="282"/>
      <c r="AA23" s="273"/>
    </row>
    <row r="24" spans="2:27" ht="20.100000000000001" customHeight="1">
      <c r="B24" s="274" t="str">
        <f>予選ブロック!I11</f>
        <v>原FC</v>
      </c>
      <c r="C24" s="275" t="str">
        <f>IF(C25&gt;E25,"○",IF(C25&lt;E25,"×",IF(C25="","","△")))</f>
        <v/>
      </c>
      <c r="D24" s="275"/>
      <c r="E24" s="276"/>
      <c r="F24" s="277" t="str">
        <f>IF(F25&gt;H25,"○",IF(F25&lt;H25,"×",IF(F25="","","△")))</f>
        <v/>
      </c>
      <c r="G24" s="275"/>
      <c r="H24" s="276"/>
      <c r="I24" s="277" t="str">
        <f>IF(I25&gt;K25,"○",IF(I25&lt;K25,"×",IF(I25="","","△")))</f>
        <v/>
      </c>
      <c r="J24" s="275"/>
      <c r="K24" s="278"/>
      <c r="L24" s="285"/>
      <c r="M24" s="286"/>
      <c r="N24" s="287"/>
      <c r="O24" s="277" t="str">
        <f>IF(L26="○","×",IF(L26="×","○",IF(L26="","","△")))</f>
        <v/>
      </c>
      <c r="P24" s="275"/>
      <c r="Q24" s="276"/>
      <c r="R24" s="271" t="str">
        <f>IF(COUNTIF(C24:Q24,"")=15,"",COUNTIF(C24:Q24,"○"))</f>
        <v/>
      </c>
      <c r="S24" s="271" t="str">
        <f>IF(COUNTIF(C24:Q24,"")=15,"",COUNTIF(C24:Q24,"×"))</f>
        <v/>
      </c>
      <c r="T24" s="271" t="str">
        <f>IF(COUNTIF(C24:Q24,"")=15,"",COUNTIF(C24:Q24,"△"))</f>
        <v/>
      </c>
      <c r="U24" s="271" t="str">
        <f>IF(COUNTIF(C24:Q24,"")=15,"",IF(C25="",0,C25)+IF(F25="",0,F25)+IF(I25="",0,I25)+IF(L25="",0,L25)+IF(O25="",0,O25))</f>
        <v/>
      </c>
      <c r="V24" s="271" t="str">
        <f>IF(COUNTIF(C24:Q24,"")=15,"",IF(E25="",0,E25)+IF(H25="",0,H25)+IF(K25="",0,K25)+IF(N25="",0,N25)+IF(Q25="",0,Q25))</f>
        <v/>
      </c>
      <c r="W24" s="271" t="str">
        <f>IF(COUNTIF(C24:Q24,"")=15,"",R24*3+T24)</f>
        <v/>
      </c>
      <c r="X24" s="271" t="str">
        <f>IF(COUNTIF(C24:Q24,"")=15,"",U24-V24)</f>
        <v/>
      </c>
      <c r="Y24" s="279" t="str">
        <f>IF(COUNTIF(C24:Q24,"")=15,"",RANK(AA24,$AA$18:$AA$27,0))</f>
        <v/>
      </c>
      <c r="Z24" s="280"/>
      <c r="AA24" s="273" t="str">
        <f>IF(COUNTIF(C24:Q24,"")=15,"",IF(X24="",0,W24*10000)+X24*500+U24*10)</f>
        <v/>
      </c>
    </row>
    <row r="25" spans="2:27" ht="20.100000000000001" customHeight="1">
      <c r="B25" s="274"/>
      <c r="C25" s="38"/>
      <c r="D25" s="39" t="s">
        <v>14</v>
      </c>
      <c r="E25" s="41"/>
      <c r="F25" s="38"/>
      <c r="G25" s="39" t="s">
        <v>14</v>
      </c>
      <c r="H25" s="41"/>
      <c r="I25" s="38"/>
      <c r="J25" s="39" t="s">
        <v>14</v>
      </c>
      <c r="K25" s="41"/>
      <c r="L25" s="288"/>
      <c r="M25" s="289"/>
      <c r="N25" s="290"/>
      <c r="O25" s="38" t="str">
        <f>IF(N27="","",N27)</f>
        <v/>
      </c>
      <c r="P25" s="39" t="s">
        <v>14</v>
      </c>
      <c r="Q25" s="41" t="str">
        <f>IF(L27="","",L27)</f>
        <v/>
      </c>
      <c r="R25" s="272"/>
      <c r="S25" s="272"/>
      <c r="T25" s="272"/>
      <c r="U25" s="272"/>
      <c r="V25" s="272"/>
      <c r="W25" s="272"/>
      <c r="X25" s="272"/>
      <c r="Y25" s="281"/>
      <c r="Z25" s="282"/>
      <c r="AA25" s="273"/>
    </row>
    <row r="26" spans="2:27" ht="20.100000000000001" customHeight="1">
      <c r="B26" s="274" t="str">
        <f>予選ブロック!I13</f>
        <v>黒滝SC</v>
      </c>
      <c r="C26" s="275" t="str">
        <f>IF(C27&gt;E27,"○",IF(C27&lt;E27,"×",IF(C27="","","△")))</f>
        <v/>
      </c>
      <c r="D26" s="275"/>
      <c r="E26" s="276"/>
      <c r="F26" s="277" t="str">
        <f>IF(F27&gt;H27,"○",IF(F27&lt;H27,"×",IF(F27="","","△")))</f>
        <v/>
      </c>
      <c r="G26" s="275"/>
      <c r="H26" s="276"/>
      <c r="I26" s="277" t="str">
        <f>IF(I27&gt;K27,"○",IF(I27&lt;K27,"×",IF(I27="","","△")))</f>
        <v/>
      </c>
      <c r="J26" s="275"/>
      <c r="K26" s="276"/>
      <c r="L26" s="277" t="str">
        <f>IF(L27&gt;N27,"○",IF(L27&lt;N27,"×",IF(L27="","","△")))</f>
        <v/>
      </c>
      <c r="M26" s="275"/>
      <c r="N26" s="278"/>
      <c r="O26" s="285"/>
      <c r="P26" s="286"/>
      <c r="Q26" s="287"/>
      <c r="R26" s="271" t="str">
        <f>IF(COUNTIF(C26:Q26,"")=15,"",COUNTIF(C26:Q26,"○"))</f>
        <v/>
      </c>
      <c r="S26" s="271" t="str">
        <f>IF(COUNTIF(C26:Q26,"")=15,"",COUNTIF(C26:Q26,"×"))</f>
        <v/>
      </c>
      <c r="T26" s="271" t="str">
        <f>IF(COUNTIF(C26:Q26,"")=15,"",COUNTIF(C26:Q26,"△"))</f>
        <v/>
      </c>
      <c r="U26" s="271" t="str">
        <f>IF(COUNTIF(C26:Q26,"")=15,"",IF(C27="",0,C27)+IF(F27="",0,F27)+IF(I27="",0,I27)+IF(L27="",0,L27)+IF(O27="",0,O27))</f>
        <v/>
      </c>
      <c r="V26" s="271" t="str">
        <f>IF(COUNTIF(C26:Q26,"")=15,"",IF(E27="",0,E27)+IF(H27="",0,H27)+IF(K27="",0,K27)+IF(N27="",0,N27)+IF(Q27="",0,Q27))</f>
        <v/>
      </c>
      <c r="W26" s="271" t="str">
        <f>IF(COUNTIF(C26:Q26,"")=15,"",R26*3+T26)</f>
        <v/>
      </c>
      <c r="X26" s="271" t="str">
        <f>IF(COUNTIF(C26:Q26,"")=15,"",U26-V26)</f>
        <v/>
      </c>
      <c r="Y26" s="279" t="str">
        <f>IF(COUNTIF(C26:Q26,"")=15,"",RANK(AA26,$AA$18:$AA$27,0))</f>
        <v/>
      </c>
      <c r="Z26" s="280"/>
      <c r="AA26" s="273" t="str">
        <f>IF(COUNTIF(C26:Q26,"")=15,"",IF(X26="",0,W26*10000)+X26*500+U26*10)</f>
        <v/>
      </c>
    </row>
    <row r="27" spans="2:27" ht="20.100000000000001" customHeight="1">
      <c r="B27" s="274"/>
      <c r="C27" s="38"/>
      <c r="D27" s="39" t="s">
        <v>14</v>
      </c>
      <c r="E27" s="41"/>
      <c r="F27" s="38"/>
      <c r="G27" s="39" t="s">
        <v>14</v>
      </c>
      <c r="H27" s="41"/>
      <c r="I27" s="38"/>
      <c r="J27" s="39" t="s">
        <v>14</v>
      </c>
      <c r="K27" s="41"/>
      <c r="L27" s="38"/>
      <c r="M27" s="39" t="s">
        <v>14</v>
      </c>
      <c r="N27" s="41"/>
      <c r="O27" s="288"/>
      <c r="P27" s="289"/>
      <c r="Q27" s="290"/>
      <c r="R27" s="272"/>
      <c r="S27" s="272"/>
      <c r="T27" s="272"/>
      <c r="U27" s="272"/>
      <c r="V27" s="272"/>
      <c r="W27" s="272"/>
      <c r="X27" s="272"/>
      <c r="Y27" s="281"/>
      <c r="Z27" s="282"/>
      <c r="AA27" s="273"/>
    </row>
    <row r="28" spans="2:27" ht="20.100000000000001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13"/>
      <c r="X28" s="313"/>
      <c r="Y28" s="46"/>
      <c r="Z28" s="46"/>
    </row>
  </sheetData>
  <mergeCells count="168">
    <mergeCell ref="B16:Q16"/>
    <mergeCell ref="R16:Z16"/>
    <mergeCell ref="B2:Z2"/>
    <mergeCell ref="C4:E4"/>
    <mergeCell ref="F4:H4"/>
    <mergeCell ref="I4:K4"/>
    <mergeCell ref="L4:N4"/>
    <mergeCell ref="O4:Q4"/>
    <mergeCell ref="Y4:Z4"/>
    <mergeCell ref="B3:Q3"/>
    <mergeCell ref="R3:Z3"/>
    <mergeCell ref="B5:B6"/>
    <mergeCell ref="C5:E6"/>
    <mergeCell ref="F5:H5"/>
    <mergeCell ref="I5:K5"/>
    <mergeCell ref="L5:N5"/>
    <mergeCell ref="O5:Q5"/>
    <mergeCell ref="R5:R6"/>
    <mergeCell ref="S5:S6"/>
    <mergeCell ref="T5:T6"/>
    <mergeCell ref="U5:U6"/>
    <mergeCell ref="V5:V6"/>
    <mergeCell ref="W5:W6"/>
    <mergeCell ref="X5:X6"/>
    <mergeCell ref="Y5:Z6"/>
    <mergeCell ref="AA5:AA6"/>
    <mergeCell ref="S7:S8"/>
    <mergeCell ref="T7:T8"/>
    <mergeCell ref="U7:U8"/>
    <mergeCell ref="V7:V8"/>
    <mergeCell ref="B7:B8"/>
    <mergeCell ref="C7:E7"/>
    <mergeCell ref="F7:H8"/>
    <mergeCell ref="I7:K7"/>
    <mergeCell ref="L7:N7"/>
    <mergeCell ref="O7:Q7"/>
    <mergeCell ref="W7:W8"/>
    <mergeCell ref="T9:T10"/>
    <mergeCell ref="B9:B10"/>
    <mergeCell ref="C9:E9"/>
    <mergeCell ref="F9:H9"/>
    <mergeCell ref="I9:K10"/>
    <mergeCell ref="L9:N9"/>
    <mergeCell ref="O9:Q9"/>
    <mergeCell ref="R7:R8"/>
    <mergeCell ref="R9:R10"/>
    <mergeCell ref="U11:U12"/>
    <mergeCell ref="V11:V12"/>
    <mergeCell ref="W11:W12"/>
    <mergeCell ref="Y9:Z10"/>
    <mergeCell ref="Y7:Z8"/>
    <mergeCell ref="AA7:AA8"/>
    <mergeCell ref="X7:X8"/>
    <mergeCell ref="U9:U10"/>
    <mergeCell ref="V9:V10"/>
    <mergeCell ref="W9:W10"/>
    <mergeCell ref="X9:X10"/>
    <mergeCell ref="S9:S10"/>
    <mergeCell ref="AA11:AA12"/>
    <mergeCell ref="AA9:AA10"/>
    <mergeCell ref="B11:B12"/>
    <mergeCell ref="C11:E11"/>
    <mergeCell ref="F11:H11"/>
    <mergeCell ref="I11:K11"/>
    <mergeCell ref="L11:N12"/>
    <mergeCell ref="O11:Q11"/>
    <mergeCell ref="R11:R12"/>
    <mergeCell ref="S11:S12"/>
    <mergeCell ref="X11:X12"/>
    <mergeCell ref="Y11:Z12"/>
    <mergeCell ref="T11:T12"/>
    <mergeCell ref="V13:V14"/>
    <mergeCell ref="W13:W14"/>
    <mergeCell ref="S13:S14"/>
    <mergeCell ref="T13:T14"/>
    <mergeCell ref="X13:X14"/>
    <mergeCell ref="B13:B14"/>
    <mergeCell ref="C13:E13"/>
    <mergeCell ref="F13:H13"/>
    <mergeCell ref="I13:K13"/>
    <mergeCell ref="L13:N13"/>
    <mergeCell ref="O13:Q14"/>
    <mergeCell ref="Y13:Z14"/>
    <mergeCell ref="AA13:AA14"/>
    <mergeCell ref="R13:R14"/>
    <mergeCell ref="U13:U14"/>
    <mergeCell ref="C17:E17"/>
    <mergeCell ref="F17:H17"/>
    <mergeCell ref="I17:K17"/>
    <mergeCell ref="L17:N17"/>
    <mergeCell ref="O17:Q17"/>
    <mergeCell ref="Y17:Z17"/>
    <mergeCell ref="B18:B19"/>
    <mergeCell ref="C18:E19"/>
    <mergeCell ref="F18:H18"/>
    <mergeCell ref="I18:K18"/>
    <mergeCell ref="L18:N18"/>
    <mergeCell ref="O18:Q18"/>
    <mergeCell ref="R18:R19"/>
    <mergeCell ref="S18:S19"/>
    <mergeCell ref="T18:T19"/>
    <mergeCell ref="U18:U19"/>
    <mergeCell ref="V18:V19"/>
    <mergeCell ref="W18:W19"/>
    <mergeCell ref="X18:X19"/>
    <mergeCell ref="Y18:Z19"/>
    <mergeCell ref="AA18:AA19"/>
    <mergeCell ref="B20:B21"/>
    <mergeCell ref="C20:E20"/>
    <mergeCell ref="F20:H21"/>
    <mergeCell ref="I20:K20"/>
    <mergeCell ref="L20:N20"/>
    <mergeCell ref="O20:Q20"/>
    <mergeCell ref="R20:R21"/>
    <mergeCell ref="S20:S21"/>
    <mergeCell ref="T20:T21"/>
    <mergeCell ref="U20:U21"/>
    <mergeCell ref="V20:V21"/>
    <mergeCell ref="W20:W21"/>
    <mergeCell ref="X20:X21"/>
    <mergeCell ref="Y20:Z21"/>
    <mergeCell ref="AA20:AA21"/>
    <mergeCell ref="B22:B23"/>
    <mergeCell ref="C22:E22"/>
    <mergeCell ref="F22:H22"/>
    <mergeCell ref="I22:K23"/>
    <mergeCell ref="L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Z23"/>
    <mergeCell ref="AA22:AA23"/>
    <mergeCell ref="B24:B25"/>
    <mergeCell ref="C24:E24"/>
    <mergeCell ref="F24:H24"/>
    <mergeCell ref="I24:K24"/>
    <mergeCell ref="L24:N25"/>
    <mergeCell ref="O24:Q24"/>
    <mergeCell ref="R24:R25"/>
    <mergeCell ref="S24:S25"/>
    <mergeCell ref="T24:T25"/>
    <mergeCell ref="U24:U25"/>
    <mergeCell ref="V24:V25"/>
    <mergeCell ref="W24:W25"/>
    <mergeCell ref="X24:X25"/>
    <mergeCell ref="Y24:Z25"/>
    <mergeCell ref="AA24:AA25"/>
    <mergeCell ref="B26:B27"/>
    <mergeCell ref="C26:E26"/>
    <mergeCell ref="F26:H26"/>
    <mergeCell ref="I26:K26"/>
    <mergeCell ref="L26:N26"/>
    <mergeCell ref="O26:Q27"/>
    <mergeCell ref="X26:X27"/>
    <mergeCell ref="Y26:Z27"/>
    <mergeCell ref="AA26:AA27"/>
    <mergeCell ref="W28:X28"/>
    <mergeCell ref="R26:R27"/>
    <mergeCell ref="S26:S27"/>
    <mergeCell ref="T26:T27"/>
    <mergeCell ref="U26:U27"/>
    <mergeCell ref="V26:V27"/>
    <mergeCell ref="W26:W27"/>
  </mergeCells>
  <phoneticPr fontId="2"/>
  <printOptions horizontalCentered="1" verticalCentered="1"/>
  <pageMargins left="0.19685039370078741" right="0.19685039370078741" top="0.39370078740157483" bottom="0.19685039370078741" header="0" footer="0"/>
  <pageSetup paperSize="9" orientation="landscape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zoomScaleNormal="100" workbookViewId="0"/>
  </sheetViews>
  <sheetFormatPr defaultRowHeight="13.5"/>
  <cols>
    <col min="1" max="2" width="2.625" style="47" customWidth="1"/>
    <col min="3" max="3" width="10.25" style="47" customWidth="1"/>
    <col min="4" max="4" width="15.625" style="47" customWidth="1"/>
    <col min="5" max="5" width="4.625" style="47" customWidth="1"/>
    <col min="6" max="6" width="3.125" style="47" customWidth="1"/>
    <col min="7" max="7" width="4.625" style="47" customWidth="1"/>
    <col min="8" max="8" width="15.625" style="47" customWidth="1"/>
    <col min="9" max="12" width="10.625" style="47" customWidth="1"/>
    <col min="13" max="13" width="13.625" style="47" customWidth="1"/>
    <col min="14" max="16384" width="9" style="47"/>
  </cols>
  <sheetData>
    <row r="1" spans="2:20" ht="12" customHeight="1"/>
    <row r="2" spans="2:20" ht="20.100000000000001" customHeight="1">
      <c r="B2" s="311" t="str">
        <f>'Ｕ－８　Ｇ・Ｈブロック星取表'!B2:Z2</f>
        <v>第２３回　ヨコハマ　メトロポリタンカップ　少年サッカー大会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20" ht="20.100000000000001" customHeight="1">
      <c r="B3" s="312" t="s">
        <v>61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20" ht="20.100000000000001" customHeight="1">
      <c r="B4" s="312" t="s">
        <v>224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20" ht="12" customHeight="1">
      <c r="B5" s="48"/>
      <c r="C5" s="48"/>
      <c r="E5" s="49"/>
      <c r="F5" s="48"/>
      <c r="G5" s="48"/>
      <c r="H5" s="48"/>
      <c r="I5" s="48"/>
      <c r="J5" s="48"/>
      <c r="K5" s="48"/>
      <c r="L5" s="48"/>
    </row>
    <row r="6" spans="2:20" ht="20.100000000000001" customHeight="1">
      <c r="B6" s="304" t="s">
        <v>223</v>
      </c>
      <c r="C6" s="304"/>
      <c r="D6" s="304"/>
      <c r="E6" s="304"/>
      <c r="F6" s="304"/>
      <c r="G6" s="304"/>
      <c r="H6" s="304"/>
      <c r="I6" s="304"/>
      <c r="J6" s="50"/>
      <c r="K6" s="50"/>
      <c r="L6" s="50"/>
    </row>
    <row r="7" spans="2:20" ht="20.100000000000001" customHeight="1">
      <c r="B7" s="48"/>
      <c r="C7" s="51" t="s">
        <v>34</v>
      </c>
      <c r="D7" s="305" t="s">
        <v>225</v>
      </c>
      <c r="E7" s="305"/>
      <c r="F7" s="305"/>
      <c r="G7" s="305"/>
      <c r="H7" s="305"/>
      <c r="I7" s="52" t="s">
        <v>35</v>
      </c>
      <c r="J7" s="305"/>
      <c r="K7" s="305"/>
      <c r="L7" s="305"/>
      <c r="M7" s="51"/>
      <c r="N7" s="51"/>
    </row>
    <row r="8" spans="2:20" s="53" customFormat="1" ht="21.75" customHeight="1" thickBot="1">
      <c r="C8" s="304" t="s">
        <v>257</v>
      </c>
      <c r="D8" s="304"/>
      <c r="E8" s="304"/>
      <c r="F8" s="304"/>
      <c r="G8" s="304"/>
      <c r="H8" s="304"/>
      <c r="I8" s="304"/>
      <c r="J8" s="304"/>
      <c r="K8" s="314" t="s">
        <v>37</v>
      </c>
      <c r="L8" s="315"/>
    </row>
    <row r="9" spans="2:20" s="57" customFormat="1" ht="21.95" customHeight="1" thickBot="1">
      <c r="B9" s="105" t="s">
        <v>234</v>
      </c>
      <c r="C9" s="106" t="s">
        <v>38</v>
      </c>
      <c r="D9" s="310" t="s">
        <v>39</v>
      </c>
      <c r="E9" s="310"/>
      <c r="F9" s="310"/>
      <c r="G9" s="310"/>
      <c r="H9" s="310"/>
      <c r="I9" s="107" t="s">
        <v>40</v>
      </c>
      <c r="J9" s="106" t="s">
        <v>41</v>
      </c>
      <c r="K9" s="107" t="s">
        <v>41</v>
      </c>
      <c r="L9" s="108" t="s">
        <v>42</v>
      </c>
      <c r="M9" s="56"/>
      <c r="O9" s="124"/>
      <c r="P9" s="124"/>
      <c r="Q9" s="124"/>
      <c r="R9" s="124"/>
      <c r="S9" s="124"/>
      <c r="T9" s="124"/>
    </row>
    <row r="10" spans="2:20" s="57" customFormat="1" ht="30" customHeight="1">
      <c r="B10" s="109" t="s">
        <v>43</v>
      </c>
      <c r="C10" s="110">
        <v>0.375</v>
      </c>
      <c r="D10" s="85" t="str">
        <f>'Ｕ－８　Ｇ・Ｈブロック星取表'!B5</f>
        <v>日限山FC</v>
      </c>
      <c r="E10" s="86"/>
      <c r="F10" s="86" t="s">
        <v>14</v>
      </c>
      <c r="G10" s="86"/>
      <c r="H10" s="87" t="str">
        <f>'Ｕ－８　Ｇ・Ｈブロック星取表'!B7</f>
        <v>西谷FC</v>
      </c>
      <c r="I10" s="85" t="str">
        <f>D11</f>
        <v>FC藤棚</v>
      </c>
      <c r="J10" s="88" t="str">
        <f>H11</f>
        <v>文庫FC</v>
      </c>
      <c r="K10" s="85" t="str">
        <f>D12</f>
        <v>富岡SC</v>
      </c>
      <c r="L10" s="89" t="s">
        <v>45</v>
      </c>
      <c r="M10" s="62"/>
      <c r="O10" s="124"/>
      <c r="P10" s="124"/>
      <c r="Q10" s="124"/>
      <c r="R10" s="124"/>
      <c r="S10" s="124"/>
      <c r="T10" s="124"/>
    </row>
    <row r="11" spans="2:20" s="57" customFormat="1" ht="30" customHeight="1">
      <c r="B11" s="111" t="s">
        <v>46</v>
      </c>
      <c r="C11" s="112">
        <v>0.39583333333333331</v>
      </c>
      <c r="D11" s="90" t="str">
        <f>'Ｕ－８　Ｇ・Ｈブロック星取表'!B9</f>
        <v>FC藤棚</v>
      </c>
      <c r="E11" s="91"/>
      <c r="F11" s="91" t="s">
        <v>14</v>
      </c>
      <c r="G11" s="92"/>
      <c r="H11" s="93" t="str">
        <f>'Ｕ－８　Ｇ・Ｈブロック星取表'!B11</f>
        <v>文庫FC</v>
      </c>
      <c r="I11" s="90" t="str">
        <f>D12</f>
        <v>富岡SC</v>
      </c>
      <c r="J11" s="94" t="str">
        <f>D10</f>
        <v>日限山FC</v>
      </c>
      <c r="K11" s="90" t="str">
        <f>H10</f>
        <v>西谷FC</v>
      </c>
      <c r="L11" s="95" t="s">
        <v>45</v>
      </c>
      <c r="M11" s="62"/>
      <c r="O11" s="98"/>
      <c r="P11" s="124"/>
      <c r="Q11" s="124"/>
      <c r="R11" s="124"/>
      <c r="S11" s="124"/>
      <c r="T11" s="124"/>
    </row>
    <row r="12" spans="2:20" s="57" customFormat="1" ht="30" customHeight="1">
      <c r="B12" s="111" t="s">
        <v>48</v>
      </c>
      <c r="C12" s="112">
        <v>0.41666666666666669</v>
      </c>
      <c r="D12" s="85" t="str">
        <f>'Ｕ－８　Ｇ・Ｈブロック星取表'!B13</f>
        <v>富岡SC</v>
      </c>
      <c r="E12" s="91"/>
      <c r="F12" s="91" t="s">
        <v>47</v>
      </c>
      <c r="G12" s="92"/>
      <c r="H12" s="93" t="str">
        <f>D10</f>
        <v>日限山FC</v>
      </c>
      <c r="I12" s="90" t="str">
        <f>D13</f>
        <v>西谷FC</v>
      </c>
      <c r="J12" s="94" t="str">
        <f>H13</f>
        <v>FC藤棚</v>
      </c>
      <c r="K12" s="90" t="str">
        <f>D14</f>
        <v>文庫FC</v>
      </c>
      <c r="L12" s="95" t="s">
        <v>45</v>
      </c>
      <c r="M12" s="62"/>
      <c r="O12" s="124"/>
      <c r="P12" s="124"/>
      <c r="Q12" s="124"/>
      <c r="R12" s="124"/>
      <c r="S12" s="124"/>
      <c r="T12" s="124"/>
    </row>
    <row r="13" spans="2:20" s="57" customFormat="1" ht="30" customHeight="1">
      <c r="B13" s="113" t="s">
        <v>49</v>
      </c>
      <c r="C13" s="112">
        <v>0.4375</v>
      </c>
      <c r="D13" s="90" t="str">
        <f>H10</f>
        <v>西谷FC</v>
      </c>
      <c r="E13" s="91"/>
      <c r="F13" s="91" t="s">
        <v>50</v>
      </c>
      <c r="G13" s="91"/>
      <c r="H13" s="97" t="str">
        <f>D11</f>
        <v>FC藤棚</v>
      </c>
      <c r="I13" s="90" t="str">
        <f>D14</f>
        <v>文庫FC</v>
      </c>
      <c r="J13" s="94" t="str">
        <f>H14</f>
        <v>富岡SC</v>
      </c>
      <c r="K13" s="90" t="str">
        <f>D10</f>
        <v>日限山FC</v>
      </c>
      <c r="L13" s="95" t="s">
        <v>45</v>
      </c>
      <c r="M13" s="62"/>
    </row>
    <row r="14" spans="2:20" s="57" customFormat="1" ht="30" customHeight="1" thickBot="1">
      <c r="B14" s="160" t="s">
        <v>51</v>
      </c>
      <c r="C14" s="161">
        <v>0.45833333333333331</v>
      </c>
      <c r="D14" s="162" t="str">
        <f>H11</f>
        <v>文庫FC</v>
      </c>
      <c r="E14" s="163"/>
      <c r="F14" s="163" t="s">
        <v>50</v>
      </c>
      <c r="G14" s="163"/>
      <c r="H14" s="164" t="str">
        <f>D12</f>
        <v>富岡SC</v>
      </c>
      <c r="I14" s="162" t="str">
        <f>D10</f>
        <v>日限山FC</v>
      </c>
      <c r="J14" s="165" t="str">
        <f>D13</f>
        <v>西谷FC</v>
      </c>
      <c r="K14" s="162" t="str">
        <f>H13</f>
        <v>FC藤棚</v>
      </c>
      <c r="L14" s="166" t="s">
        <v>45</v>
      </c>
      <c r="M14" s="62"/>
    </row>
    <row r="15" spans="2:20" s="57" customFormat="1" ht="30" customHeight="1" thickTop="1">
      <c r="B15" s="170" t="s">
        <v>52</v>
      </c>
      <c r="C15" s="110">
        <v>0.54166666666666663</v>
      </c>
      <c r="D15" s="85" t="str">
        <f>'Ｕ－８　Ｇ・Ｈブロック星取表'!B18</f>
        <v>FC　MSN</v>
      </c>
      <c r="E15" s="98"/>
      <c r="F15" s="98" t="s">
        <v>14</v>
      </c>
      <c r="G15" s="98"/>
      <c r="H15" s="99" t="str">
        <f>'Ｕ－８　Ｇ・Ｈブロック星取表'!B20</f>
        <v>岩崎FC</v>
      </c>
      <c r="I15" s="85" t="str">
        <f>D16</f>
        <v>FCゼブラ</v>
      </c>
      <c r="J15" s="88" t="str">
        <f>H16</f>
        <v>原FC</v>
      </c>
      <c r="K15" s="85" t="str">
        <f>D17</f>
        <v>黒滝SC</v>
      </c>
      <c r="L15" s="89" t="s">
        <v>45</v>
      </c>
      <c r="M15" s="62"/>
    </row>
    <row r="16" spans="2:20" s="57" customFormat="1" ht="30" customHeight="1">
      <c r="B16" s="113" t="s">
        <v>53</v>
      </c>
      <c r="C16" s="112">
        <v>0.5625</v>
      </c>
      <c r="D16" s="90" t="str">
        <f>'Ｕ－８　Ｇ・Ｈブロック星取表'!B22</f>
        <v>FCゼブラ</v>
      </c>
      <c r="E16" s="91"/>
      <c r="F16" s="91" t="s">
        <v>14</v>
      </c>
      <c r="G16" s="91"/>
      <c r="H16" s="97" t="str">
        <f>'Ｕ－８　Ｇ・Ｈブロック星取表'!B24</f>
        <v>原FC</v>
      </c>
      <c r="I16" s="90" t="str">
        <f>D17</f>
        <v>黒滝SC</v>
      </c>
      <c r="J16" s="94" t="str">
        <f>D15</f>
        <v>FC　MSN</v>
      </c>
      <c r="K16" s="90" t="str">
        <f>H15</f>
        <v>岩崎FC</v>
      </c>
      <c r="L16" s="95" t="s">
        <v>45</v>
      </c>
      <c r="M16" s="62"/>
    </row>
    <row r="17" spans="2:26" s="53" customFormat="1" ht="30" customHeight="1">
      <c r="B17" s="113" t="s">
        <v>54</v>
      </c>
      <c r="C17" s="112">
        <v>0.58333333333333337</v>
      </c>
      <c r="D17" s="85" t="str">
        <f>'Ｕ－８　Ｇ・Ｈブロック星取表'!B26</f>
        <v>黒滝SC</v>
      </c>
      <c r="E17" s="86"/>
      <c r="F17" s="86" t="s">
        <v>47</v>
      </c>
      <c r="G17" s="86"/>
      <c r="H17" s="87" t="str">
        <f>D15</f>
        <v>FC　MSN</v>
      </c>
      <c r="I17" s="85" t="str">
        <f>D18</f>
        <v>岩崎FC</v>
      </c>
      <c r="J17" s="88" t="str">
        <f>H18</f>
        <v>FCゼブラ</v>
      </c>
      <c r="K17" s="85" t="str">
        <f>D19</f>
        <v>原FC</v>
      </c>
      <c r="L17" s="89" t="s">
        <v>45</v>
      </c>
      <c r="M17" s="62"/>
    </row>
    <row r="18" spans="2:26" s="53" customFormat="1" ht="30" customHeight="1">
      <c r="B18" s="113" t="s">
        <v>55</v>
      </c>
      <c r="C18" s="112">
        <v>0.60416666666666663</v>
      </c>
      <c r="D18" s="90" t="str">
        <f>H15</f>
        <v>岩崎FC</v>
      </c>
      <c r="E18" s="91"/>
      <c r="F18" s="91" t="s">
        <v>50</v>
      </c>
      <c r="G18" s="91"/>
      <c r="H18" s="97" t="str">
        <f>D16</f>
        <v>FCゼブラ</v>
      </c>
      <c r="I18" s="90" t="str">
        <f>D19</f>
        <v>原FC</v>
      </c>
      <c r="J18" s="94" t="str">
        <f>H19</f>
        <v>黒滝SC</v>
      </c>
      <c r="K18" s="90" t="str">
        <f>D15</f>
        <v>FC　MSN</v>
      </c>
      <c r="L18" s="95" t="s">
        <v>45</v>
      </c>
      <c r="M18" s="62"/>
    </row>
    <row r="19" spans="2:26" s="53" customFormat="1" ht="30" customHeight="1" thickBot="1">
      <c r="B19" s="123" t="s">
        <v>56</v>
      </c>
      <c r="C19" s="116">
        <v>0.625</v>
      </c>
      <c r="D19" s="100" t="str">
        <f>H16</f>
        <v>原FC</v>
      </c>
      <c r="E19" s="101"/>
      <c r="F19" s="101" t="s">
        <v>50</v>
      </c>
      <c r="G19" s="101"/>
      <c r="H19" s="102" t="str">
        <f>D17</f>
        <v>黒滝SC</v>
      </c>
      <c r="I19" s="100" t="str">
        <f>D15</f>
        <v>FC　MSN</v>
      </c>
      <c r="J19" s="103" t="str">
        <f>D18</f>
        <v>岩崎FC</v>
      </c>
      <c r="K19" s="100" t="str">
        <f>H18</f>
        <v>FCゼブラ</v>
      </c>
      <c r="L19" s="104" t="s">
        <v>45</v>
      </c>
      <c r="M19" s="62"/>
    </row>
    <row r="20" spans="2:26" s="53" customFormat="1" ht="20.100000000000001" customHeight="1"/>
    <row r="21" spans="2:26" ht="20.100000000000001" customHeight="1">
      <c r="B21" s="304" t="s">
        <v>226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2:26" ht="20.100000000000001" customHeight="1">
      <c r="B22" s="48"/>
      <c r="C22" s="51" t="s">
        <v>34</v>
      </c>
      <c r="D22" s="305" t="str">
        <f>D7</f>
        <v>①～⑤ 日限山ＦＣ、⑥～⑩ＦＣ ＭＳＮ</v>
      </c>
      <c r="E22" s="305"/>
      <c r="F22" s="305"/>
      <c r="G22" s="305"/>
      <c r="H22" s="305"/>
      <c r="I22" s="52" t="s">
        <v>35</v>
      </c>
      <c r="J22" s="305"/>
      <c r="K22" s="305"/>
      <c r="L22" s="305"/>
      <c r="M22" s="51"/>
      <c r="N22" s="51"/>
    </row>
    <row r="23" spans="2:26" s="53" customFormat="1" ht="21.75" customHeight="1" thickBot="1">
      <c r="C23" s="307" t="str">
        <f>C8</f>
        <v>会場設営（8:00集合)：①②試合チーム，　後片付け：⑨⑩試合チーム</v>
      </c>
      <c r="D23" s="307"/>
      <c r="E23" s="307"/>
      <c r="F23" s="307"/>
      <c r="G23" s="307"/>
      <c r="H23" s="307"/>
      <c r="I23" s="307"/>
      <c r="J23" s="307"/>
      <c r="K23" s="308" t="s">
        <v>57</v>
      </c>
      <c r="L23" s="309"/>
    </row>
    <row r="24" spans="2:26" ht="21.95" customHeight="1" thickBot="1">
      <c r="B24" s="54" t="s">
        <v>234</v>
      </c>
      <c r="C24" s="55" t="s">
        <v>38</v>
      </c>
      <c r="D24" s="310" t="s">
        <v>39</v>
      </c>
      <c r="E24" s="310"/>
      <c r="F24" s="310"/>
      <c r="G24" s="310"/>
      <c r="H24" s="310"/>
      <c r="I24" s="107" t="s">
        <v>40</v>
      </c>
      <c r="J24" s="106" t="s">
        <v>41</v>
      </c>
      <c r="K24" s="107" t="s">
        <v>41</v>
      </c>
      <c r="L24" s="108" t="s">
        <v>42</v>
      </c>
    </row>
    <row r="25" spans="2:26" ht="30" customHeight="1">
      <c r="B25" s="109" t="s">
        <v>43</v>
      </c>
      <c r="C25" s="110">
        <v>0.375</v>
      </c>
      <c r="D25" s="132" t="str">
        <f>H11</f>
        <v>文庫FC</v>
      </c>
      <c r="E25" s="133"/>
      <c r="F25" s="133" t="s">
        <v>50</v>
      </c>
      <c r="G25" s="133"/>
      <c r="H25" s="131" t="str">
        <f>D10</f>
        <v>日限山FC</v>
      </c>
      <c r="I25" s="59" t="str">
        <f>D26</f>
        <v>FC藤棚</v>
      </c>
      <c r="J25" s="60" t="str">
        <f>H26</f>
        <v>富岡SC</v>
      </c>
      <c r="K25" s="59" t="str">
        <f>D27</f>
        <v>西谷FC</v>
      </c>
      <c r="L25" s="61" t="s">
        <v>45</v>
      </c>
    </row>
    <row r="26" spans="2:26" ht="30" customHeight="1">
      <c r="B26" s="111" t="s">
        <v>46</v>
      </c>
      <c r="C26" s="112">
        <v>0.39583333333333331</v>
      </c>
      <c r="D26" s="67" t="str">
        <f>D11</f>
        <v>FC藤棚</v>
      </c>
      <c r="E26" s="134"/>
      <c r="F26" s="134" t="s">
        <v>14</v>
      </c>
      <c r="G26" s="135"/>
      <c r="H26" s="84" t="str">
        <f>D12</f>
        <v>富岡SC</v>
      </c>
      <c r="I26" s="64" t="str">
        <f>D27</f>
        <v>西谷FC</v>
      </c>
      <c r="J26" s="65" t="str">
        <f>D25</f>
        <v>文庫FC</v>
      </c>
      <c r="K26" s="64" t="str">
        <f>H25</f>
        <v>日限山FC</v>
      </c>
      <c r="L26" s="66" t="s">
        <v>45</v>
      </c>
    </row>
    <row r="27" spans="2:26" ht="30" customHeight="1">
      <c r="B27" s="111" t="s">
        <v>48</v>
      </c>
      <c r="C27" s="112">
        <v>0.41666666666666669</v>
      </c>
      <c r="D27" s="67" t="str">
        <f>H10</f>
        <v>西谷FC</v>
      </c>
      <c r="E27" s="134"/>
      <c r="F27" s="134" t="s">
        <v>14</v>
      </c>
      <c r="G27" s="135"/>
      <c r="H27" s="84" t="str">
        <f>D25</f>
        <v>文庫FC</v>
      </c>
      <c r="I27" s="64" t="str">
        <f>D28</f>
        <v>日限山FC</v>
      </c>
      <c r="J27" s="65" t="str">
        <f>H28</f>
        <v>FC藤棚</v>
      </c>
      <c r="K27" s="64" t="str">
        <f>D29</f>
        <v>富岡SC</v>
      </c>
      <c r="L27" s="66" t="s">
        <v>45</v>
      </c>
    </row>
    <row r="28" spans="2:26" ht="30" customHeight="1">
      <c r="B28" s="113" t="s">
        <v>49</v>
      </c>
      <c r="C28" s="112">
        <v>0.4375</v>
      </c>
      <c r="D28" s="67" t="str">
        <f>H25</f>
        <v>日限山FC</v>
      </c>
      <c r="E28" s="134"/>
      <c r="F28" s="134" t="s">
        <v>14</v>
      </c>
      <c r="G28" s="134"/>
      <c r="H28" s="68" t="str">
        <f>D26</f>
        <v>FC藤棚</v>
      </c>
      <c r="I28" s="200" t="str">
        <f>D29</f>
        <v>富岡SC</v>
      </c>
      <c r="J28" s="201" t="str">
        <f>H29</f>
        <v>西谷FC</v>
      </c>
      <c r="K28" s="200" t="str">
        <f>D25</f>
        <v>文庫FC</v>
      </c>
      <c r="L28" s="202" t="s">
        <v>45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2:26" ht="30" customHeight="1" thickBot="1">
      <c r="B29" s="160" t="s">
        <v>51</v>
      </c>
      <c r="C29" s="161">
        <v>0.45833333333333331</v>
      </c>
      <c r="D29" s="172" t="str">
        <f>H26</f>
        <v>富岡SC</v>
      </c>
      <c r="E29" s="178"/>
      <c r="F29" s="178" t="s">
        <v>50</v>
      </c>
      <c r="G29" s="178"/>
      <c r="H29" s="179" t="str">
        <f>D27</f>
        <v>西谷FC</v>
      </c>
      <c r="I29" s="203" t="str">
        <f>D25</f>
        <v>文庫FC</v>
      </c>
      <c r="J29" s="204" t="str">
        <f>D28</f>
        <v>日限山FC</v>
      </c>
      <c r="K29" s="203" t="str">
        <f>H28</f>
        <v>FC藤棚</v>
      </c>
      <c r="L29" s="205" t="s">
        <v>45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2:26" ht="30" customHeight="1" thickTop="1">
      <c r="B30" s="170" t="s">
        <v>52</v>
      </c>
      <c r="C30" s="110">
        <v>0.54166666666666663</v>
      </c>
      <c r="D30" s="222" t="str">
        <f>H16</f>
        <v>原FC</v>
      </c>
      <c r="E30" s="223"/>
      <c r="F30" s="223" t="s">
        <v>50</v>
      </c>
      <c r="G30" s="223"/>
      <c r="H30" s="224" t="str">
        <f>D15</f>
        <v>FC　MSN</v>
      </c>
      <c r="I30" s="225" t="str">
        <f>D31</f>
        <v>FCゼブラ</v>
      </c>
      <c r="J30" s="226" t="str">
        <f>H31</f>
        <v>黒滝SC</v>
      </c>
      <c r="K30" s="225" t="str">
        <f>D32</f>
        <v>岩崎FC</v>
      </c>
      <c r="L30" s="227" t="s">
        <v>45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2:26" ht="30" customHeight="1">
      <c r="B31" s="113" t="s">
        <v>53</v>
      </c>
      <c r="C31" s="112">
        <v>0.5625</v>
      </c>
      <c r="D31" s="67" t="str">
        <f>D16</f>
        <v>FCゼブラ</v>
      </c>
      <c r="E31" s="134"/>
      <c r="F31" s="134" t="s">
        <v>14</v>
      </c>
      <c r="G31" s="135"/>
      <c r="H31" s="84" t="str">
        <f>D17</f>
        <v>黒滝SC</v>
      </c>
      <c r="I31" s="200" t="str">
        <f>D32</f>
        <v>岩崎FC</v>
      </c>
      <c r="J31" s="201" t="str">
        <f>D30</f>
        <v>原FC</v>
      </c>
      <c r="K31" s="200" t="str">
        <f>H30</f>
        <v>FC　MSN</v>
      </c>
      <c r="L31" s="202" t="s">
        <v>45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2:26" ht="30" customHeight="1">
      <c r="B32" s="113" t="s">
        <v>54</v>
      </c>
      <c r="C32" s="112">
        <v>0.58333333333333337</v>
      </c>
      <c r="D32" s="67" t="str">
        <f>H15</f>
        <v>岩崎FC</v>
      </c>
      <c r="E32" s="134"/>
      <c r="F32" s="134" t="s">
        <v>14</v>
      </c>
      <c r="G32" s="135"/>
      <c r="H32" s="84" t="str">
        <f>D30</f>
        <v>原FC</v>
      </c>
      <c r="I32" s="210" t="str">
        <f>D33</f>
        <v>FC　MSN</v>
      </c>
      <c r="J32" s="211" t="str">
        <f>H33</f>
        <v>FCゼブラ</v>
      </c>
      <c r="K32" s="210" t="str">
        <f>D34</f>
        <v>黒滝SC</v>
      </c>
      <c r="L32" s="212" t="s">
        <v>45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26" ht="30" customHeight="1">
      <c r="B33" s="113" t="s">
        <v>55</v>
      </c>
      <c r="C33" s="112">
        <v>0.60416666666666663</v>
      </c>
      <c r="D33" s="67" t="str">
        <f>H30</f>
        <v>FC　MSN</v>
      </c>
      <c r="E33" s="134"/>
      <c r="F33" s="134" t="s">
        <v>14</v>
      </c>
      <c r="G33" s="134"/>
      <c r="H33" s="68" t="str">
        <f>D31</f>
        <v>FCゼブラ</v>
      </c>
      <c r="I33" s="200" t="str">
        <f>D34</f>
        <v>黒滝SC</v>
      </c>
      <c r="J33" s="201" t="str">
        <f>H34</f>
        <v>岩崎FC</v>
      </c>
      <c r="K33" s="200" t="str">
        <f>D30</f>
        <v>原FC</v>
      </c>
      <c r="L33" s="202" t="s">
        <v>45</v>
      </c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2:26" ht="30" customHeight="1" thickBot="1">
      <c r="B34" s="123" t="s">
        <v>56</v>
      </c>
      <c r="C34" s="116">
        <v>0.625</v>
      </c>
      <c r="D34" s="136" t="str">
        <f>H31</f>
        <v>黒滝SC</v>
      </c>
      <c r="E34" s="137"/>
      <c r="F34" s="137" t="s">
        <v>58</v>
      </c>
      <c r="G34" s="137"/>
      <c r="H34" s="138" t="str">
        <f>D32</f>
        <v>岩崎FC</v>
      </c>
      <c r="I34" s="213" t="str">
        <f>D30</f>
        <v>原FC</v>
      </c>
      <c r="J34" s="214" t="str">
        <f>D33</f>
        <v>FC　MSN</v>
      </c>
      <c r="K34" s="213" t="str">
        <f>H33</f>
        <v>FCゼブラ</v>
      </c>
      <c r="L34" s="215" t="s">
        <v>45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2:26" ht="24" customHeight="1">
      <c r="B35" s="194"/>
      <c r="C35" s="216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2:26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</sheetData>
  <mergeCells count="15">
    <mergeCell ref="D7:H7"/>
    <mergeCell ref="J7:L7"/>
    <mergeCell ref="B2:L2"/>
    <mergeCell ref="B3:L3"/>
    <mergeCell ref="B4:L4"/>
    <mergeCell ref="B6:I6"/>
    <mergeCell ref="K8:L8"/>
    <mergeCell ref="D9:H9"/>
    <mergeCell ref="B21:L21"/>
    <mergeCell ref="D22:H22"/>
    <mergeCell ref="J22:L22"/>
    <mergeCell ref="D24:H24"/>
    <mergeCell ref="C23:J23"/>
    <mergeCell ref="K23:L23"/>
    <mergeCell ref="C8:J8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予選ブロック</vt:lpstr>
      <vt:lpstr>Ｕ－８　Ａ・Ｂブロック星取表</vt:lpstr>
      <vt:lpstr>Ｕ－８　Ａ・Ｂ対戦表</vt:lpstr>
      <vt:lpstr>Ｕ－８　Ｃ・Ｄブロック星取表</vt:lpstr>
      <vt:lpstr>Ｕ－８　Ｃ・Ｄ対戦表</vt:lpstr>
      <vt:lpstr>Ｕ－８　Ｅ・Ｆブロック星取表</vt:lpstr>
      <vt:lpstr>Ｕ－８　Ｅ・Ｆ対戦表</vt:lpstr>
      <vt:lpstr>Ｕ－８　Ｇ・Ｈブロック星取表</vt:lpstr>
      <vt:lpstr>Ｕ－８　Ｇ・Ｈ対戦表</vt:lpstr>
      <vt:lpstr>Ｕ－１０　Ａ・Ｂブロック星取表</vt:lpstr>
      <vt:lpstr>Ｕ－１０　Ａ・Ｂ対戦表</vt:lpstr>
      <vt:lpstr>Ｕ－１０　Ｃ・Ｄブロック星取表</vt:lpstr>
      <vt:lpstr>Ｕ－１０　Ｃ・Ｄ対戦表</vt:lpstr>
      <vt:lpstr>Ｕ－１０　Ｅ・Ｆブロック星取表</vt:lpstr>
      <vt:lpstr>Ｕ－１０　Ｅ・Ｆ対戦表</vt:lpstr>
      <vt:lpstr>Ｕ－１０　Ｇ・Ｈブロック星取表</vt:lpstr>
      <vt:lpstr>Ｕ－１０　Ｇ・Ｈ対戦表</vt:lpstr>
      <vt:lpstr>Ｕ－１２　Ａ・Ｂブロック星取表</vt:lpstr>
      <vt:lpstr>Ｕ－１２　Ａ・Ｂ対戦表</vt:lpstr>
      <vt:lpstr>Ｕ－１２　Ｃ・Ｄブロック星取表</vt:lpstr>
      <vt:lpstr>Ｕ－１２　Ｃ・Ｄ対戦表</vt:lpstr>
      <vt:lpstr>Ｕ－１２　Ｅ・Ｆブロック星取表</vt:lpstr>
      <vt:lpstr>Ｕ－１２　Ｅ・Ｆ対戦表</vt:lpstr>
      <vt:lpstr>Ｕ－１２　Ｇ・Ｈブロック星取表</vt:lpstr>
      <vt:lpstr>Ｕ－１２　Ｇ・Ｈ対戦表</vt:lpstr>
      <vt:lpstr>Ｕ－８　決勝トーナメント表</vt:lpstr>
      <vt:lpstr>Ｕ－１０　決勝トーナメント表</vt:lpstr>
      <vt:lpstr>Ｕ－１２　決勝トーナメント表</vt:lpstr>
    </vt:vector>
  </TitlesOfParts>
  <Manager>（社）横浜サッカー協会少年委員会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</dc:title>
  <dc:subject>自動表</dc:subject>
  <dc:creator>高須是行</dc:creator>
  <cp:lastModifiedBy>TIS李来文</cp:lastModifiedBy>
  <cp:lastPrinted>2017-07-30T00:56:51Z</cp:lastPrinted>
  <dcterms:created xsi:type="dcterms:W3CDTF">2003-02-20T23:33:23Z</dcterms:created>
  <dcterms:modified xsi:type="dcterms:W3CDTF">2017-08-03T00:10:25Z</dcterms:modified>
</cp:coreProperties>
</file>