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04\Desktop\FSC\"/>
    </mc:Choice>
  </mc:AlternateContent>
  <bookViews>
    <workbookView xWindow="0" yWindow="0" windowWidth="20490" windowHeight="7440" xr2:uid="{00000000-000D-0000-FFFF-FFFF00000000}"/>
  </bookViews>
  <sheets>
    <sheet name="26回南区大会U8" sheetId="1" r:id="rId1"/>
    <sheet name="Sheet1" sheetId="2" r:id="rId2"/>
  </sheets>
  <definedNames>
    <definedName name="_xlnm.Print_Area" localSheetId="0">'26回南区大会U8'!$A$1:$AL$78</definedName>
  </definedNames>
  <calcPr calcId="171027"/>
</workbook>
</file>

<file path=xl/calcChain.xml><?xml version="1.0" encoding="utf-8"?>
<calcChain xmlns="http://schemas.openxmlformats.org/spreadsheetml/2006/main">
  <c r="S70" i="1" l="1"/>
  <c r="E70" i="1"/>
  <c r="E66" i="1"/>
  <c r="S68" i="1"/>
  <c r="AE62" i="1" s="1"/>
  <c r="E68" i="1"/>
  <c r="S62" i="1"/>
  <c r="S72" i="1" s="1"/>
  <c r="E62" i="1"/>
  <c r="E72" i="1"/>
  <c r="S66" i="1"/>
  <c r="AA62" i="1"/>
  <c r="AE17" i="1"/>
  <c r="AD17" i="1"/>
  <c r="AG17" i="1" l="1"/>
  <c r="AI62" i="1"/>
  <c r="AI76" i="1"/>
  <c r="AI70" i="1"/>
  <c r="AI72" i="1"/>
  <c r="AI68" i="1"/>
  <c r="AI74" i="1"/>
  <c r="AI66" i="1"/>
  <c r="AI53" i="1" l="1"/>
  <c r="AI49" i="1" l="1"/>
  <c r="AI25" i="1"/>
  <c r="AI26" i="1"/>
  <c r="AI28" i="1"/>
  <c r="AI29" i="1"/>
  <c r="AI42" i="1" l="1"/>
  <c r="AI52" i="1"/>
  <c r="AI50" i="1"/>
  <c r="AI40" i="1"/>
  <c r="AI61" i="1"/>
  <c r="AI24" i="1" l="1"/>
  <c r="AI51" i="1"/>
  <c r="AI48" i="1"/>
  <c r="AS20" i="1"/>
  <c r="AR20" i="1"/>
  <c r="AI60" i="1"/>
  <c r="AI59" i="1"/>
  <c r="AI57" i="1"/>
  <c r="AI44" i="1"/>
  <c r="AI36" i="1"/>
  <c r="AI38" i="1"/>
  <c r="AI34" i="1"/>
  <c r="X4" i="1"/>
  <c r="U4" i="1"/>
  <c r="R4" i="1"/>
  <c r="O4" i="1"/>
  <c r="L4" i="1"/>
  <c r="R12" i="1"/>
  <c r="U10" i="1"/>
  <c r="W10" i="1"/>
  <c r="T8" i="1"/>
  <c r="R8" i="1"/>
  <c r="T6" i="1"/>
  <c r="R6" i="1"/>
  <c r="I11" i="1"/>
  <c r="O7" i="1" s="1"/>
  <c r="Z10" i="1"/>
  <c r="X10" i="1"/>
  <c r="Z12" i="1"/>
  <c r="X12" i="1"/>
  <c r="Z14" i="1"/>
  <c r="X14" i="1"/>
  <c r="W12" i="1"/>
  <c r="U12" i="1"/>
  <c r="X16" i="1"/>
  <c r="AD15" i="1" s="1"/>
  <c r="W14" i="1"/>
  <c r="U14" i="1"/>
  <c r="T12" i="1"/>
  <c r="T10" i="1"/>
  <c r="R10" i="1"/>
  <c r="Q10" i="1"/>
  <c r="AE9" i="1" s="1"/>
  <c r="O10" i="1"/>
  <c r="AD9" i="1" s="1"/>
  <c r="Q8" i="1"/>
  <c r="O8" i="1"/>
  <c r="Q6" i="1"/>
  <c r="O6" i="1"/>
  <c r="L15" i="1"/>
  <c r="O15" i="1"/>
  <c r="U11" i="1" s="1"/>
  <c r="L17" i="1"/>
  <c r="O17" i="1"/>
  <c r="X11" i="1" s="1"/>
  <c r="L13" i="1"/>
  <c r="R9" i="1" s="1"/>
  <c r="L11" i="1"/>
  <c r="O9" i="1" s="1"/>
  <c r="N8" i="1"/>
  <c r="L8" i="1"/>
  <c r="L6" i="1"/>
  <c r="N6" i="1"/>
  <c r="I4" i="1"/>
  <c r="F4" i="1"/>
  <c r="I6" i="1"/>
  <c r="R17" i="1"/>
  <c r="X13" i="1" s="1"/>
  <c r="R15" i="1"/>
  <c r="U13" i="1" s="1"/>
  <c r="O13" i="1"/>
  <c r="F11" i="1"/>
  <c r="I9" i="1"/>
  <c r="L7" i="1" s="1"/>
  <c r="F9" i="1"/>
  <c r="X6" i="1"/>
  <c r="Z6" i="1"/>
  <c r="AD13" i="1" l="1"/>
  <c r="AD11" i="1"/>
  <c r="L5" i="1"/>
  <c r="O5" i="1"/>
  <c r="AG9" i="1"/>
  <c r="AE11" i="1"/>
  <c r="AG11" i="1" s="1"/>
  <c r="AE13" i="1"/>
  <c r="AG13" i="1" s="1"/>
  <c r="X9" i="1"/>
  <c r="AC9" i="1" s="1"/>
  <c r="U9" i="1"/>
  <c r="R11" i="1"/>
  <c r="AC11" i="1" s="1"/>
  <c r="AA9" i="1" l="1"/>
  <c r="AF9" i="1"/>
  <c r="AA11" i="1"/>
  <c r="AF11" i="1" s="1"/>
  <c r="AB11" i="1"/>
  <c r="AB9" i="1"/>
  <c r="U17" i="1"/>
  <c r="X15" i="1" s="1"/>
  <c r="I17" i="1"/>
  <c r="X7" i="1" s="1"/>
  <c r="F17" i="1"/>
  <c r="Z16" i="1"/>
  <c r="AE15" i="1" s="1"/>
  <c r="AG15" i="1" s="1"/>
  <c r="I15" i="1"/>
  <c r="U7" i="1" s="1"/>
  <c r="F15" i="1"/>
  <c r="I13" i="1"/>
  <c r="R7" i="1" s="1"/>
  <c r="F13" i="1"/>
  <c r="Z8" i="1"/>
  <c r="X8" i="1"/>
  <c r="W8" i="1"/>
  <c r="AE7" i="1" s="1"/>
  <c r="U8" i="1"/>
  <c r="AD7" i="1" s="1"/>
  <c r="F7" i="1"/>
  <c r="W6" i="1"/>
  <c r="U6" i="1"/>
  <c r="AD5" i="1" s="1"/>
  <c r="K6" i="1"/>
  <c r="AE5" i="1" s="1"/>
  <c r="AG7" i="1" l="1"/>
  <c r="R5" i="1"/>
  <c r="AC13" i="1"/>
  <c r="AA13" i="1"/>
  <c r="AB13" i="1"/>
  <c r="U5" i="1"/>
  <c r="AB15" i="1"/>
  <c r="AC15" i="1"/>
  <c r="AA15" i="1"/>
  <c r="AG5" i="1"/>
  <c r="AB7" i="1"/>
  <c r="AC7" i="1"/>
  <c r="AA7" i="1"/>
  <c r="X5" i="1"/>
  <c r="AC17" i="1"/>
  <c r="AA17" i="1"/>
  <c r="AB17" i="1"/>
  <c r="I5" i="1"/>
  <c r="AF7" i="1" l="1"/>
  <c r="AF15" i="1"/>
  <c r="AC5" i="1"/>
  <c r="AA5" i="1"/>
  <c r="AF5" i="1" s="1"/>
  <c r="AB5" i="1"/>
  <c r="AF17" i="1"/>
  <c r="AF13" i="1"/>
</calcChain>
</file>

<file path=xl/sharedStrings.xml><?xml version="1.0" encoding="utf-8"?>
<sst xmlns="http://schemas.openxmlformats.org/spreadsheetml/2006/main" count="344" uniqueCount="99">
  <si>
    <t>NO</t>
  </si>
  <si>
    <t>チーム名</t>
  </si>
  <si>
    <t>勝</t>
  </si>
  <si>
    <t>負</t>
  </si>
  <si>
    <t>分</t>
  </si>
  <si>
    <t>得点</t>
  </si>
  <si>
    <t>失点</t>
  </si>
  <si>
    <t>勝点</t>
  </si>
  <si>
    <t>得失差</t>
  </si>
  <si>
    <t>－</t>
  </si>
  <si>
    <t>ＮＯ</t>
  </si>
  <si>
    <t>キックオフ</t>
  </si>
  <si>
    <t>主審</t>
  </si>
  <si>
    <t>副審</t>
  </si>
  <si>
    <t>１２月２３日(祝)</t>
    <rPh sb="7" eb="8">
      <t>シュク</t>
    </rPh>
    <phoneticPr fontId="2"/>
  </si>
  <si>
    <t>清水ヶ丘公園</t>
    <rPh sb="0" eb="4">
      <t>シミズガオカ</t>
    </rPh>
    <rPh sb="4" eb="6">
      <t>コウエン</t>
    </rPh>
    <phoneticPr fontId="2"/>
  </si>
  <si>
    <t>10-5-10</t>
    <phoneticPr fontId="2"/>
  </si>
  <si>
    <t>予選リーグ</t>
    <phoneticPr fontId="2"/>
  </si>
  <si>
    <t>※自動表ですので左下半分のみ記入して下さい。（チーム名も左部記入で上部へ入ります）</t>
    <rPh sb="1" eb="3">
      <t>ジドウ</t>
    </rPh>
    <rPh sb="3" eb="4">
      <t>ヒョウ</t>
    </rPh>
    <rPh sb="8" eb="9">
      <t>ヒダリ</t>
    </rPh>
    <rPh sb="9" eb="10">
      <t>シタ</t>
    </rPh>
    <rPh sb="10" eb="12">
      <t>ハンブン</t>
    </rPh>
    <rPh sb="14" eb="16">
      <t>キニュウ</t>
    </rPh>
    <rPh sb="18" eb="19">
      <t>クダ</t>
    </rPh>
    <rPh sb="26" eb="27">
      <t>ナ</t>
    </rPh>
    <rPh sb="28" eb="29">
      <t>サ</t>
    </rPh>
    <rPh sb="29" eb="30">
      <t>ブ</t>
    </rPh>
    <rPh sb="30" eb="32">
      <t>キニュウ</t>
    </rPh>
    <rPh sb="33" eb="35">
      <t>ジョウブ</t>
    </rPh>
    <rPh sb="36" eb="37">
      <t>ハイ</t>
    </rPh>
    <phoneticPr fontId="2"/>
  </si>
  <si>
    <t>新谷　大輝</t>
  </si>
  <si>
    <t>藤の木SC</t>
  </si>
  <si>
    <t>幹事チーム</t>
  </si>
  <si>
    <t>090-1792-8470</t>
    <phoneticPr fontId="2"/>
  </si>
  <si>
    <t>TEL</t>
    <phoneticPr fontId="2"/>
  </si>
  <si>
    <r>
      <t>第27回南区大会</t>
    </r>
    <r>
      <rPr>
        <sz val="12"/>
        <rFont val="メイリオ"/>
        <family val="3"/>
        <charset val="128"/>
      </rPr>
      <t>（U8）</t>
    </r>
    <rPh sb="0" eb="1">
      <t>ダイ</t>
    </rPh>
    <rPh sb="3" eb="4">
      <t>カイ</t>
    </rPh>
    <rPh sb="4" eb="6">
      <t>ミナミク</t>
    </rPh>
    <rPh sb="6" eb="8">
      <t>タイカイ</t>
    </rPh>
    <phoneticPr fontId="2"/>
  </si>
  <si>
    <t>―</t>
    <phoneticPr fontId="2"/>
  </si>
  <si>
    <t>1月8日（祝）</t>
    <rPh sb="1" eb="2">
      <t>ガツ</t>
    </rPh>
    <rPh sb="3" eb="4">
      <t>ニチ</t>
    </rPh>
    <rPh sb="5" eb="6">
      <t>シュク</t>
    </rPh>
    <phoneticPr fontId="2"/>
  </si>
  <si>
    <t>六ッ川不在</t>
    <rPh sb="0" eb="3">
      <t>ムツカワ</t>
    </rPh>
    <rPh sb="3" eb="5">
      <t>フザイ</t>
    </rPh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</si>
  <si>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</si>
  <si>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</si>
  <si>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</si>
  <si>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</si>
  <si>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</si>
  <si>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</si>
  <si>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</si>
  <si>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</si>
  <si>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</si>
  <si>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E</t>
    <phoneticPr fontId="2"/>
  </si>
  <si>
    <t>G</t>
    <phoneticPr fontId="2"/>
  </si>
  <si>
    <t>藤A</t>
    <rPh sb="0" eb="1">
      <t>フジ</t>
    </rPh>
    <phoneticPr fontId="2"/>
  </si>
  <si>
    <t>藤B</t>
    <rPh sb="0" eb="1">
      <t>フジ</t>
    </rPh>
    <phoneticPr fontId="2"/>
  </si>
  <si>
    <t>六</t>
    <rPh sb="0" eb="1">
      <t>ロク</t>
    </rPh>
    <phoneticPr fontId="2"/>
  </si>
  <si>
    <t>み</t>
    <phoneticPr fontId="2"/>
  </si>
  <si>
    <t>さ</t>
    <phoneticPr fontId="2"/>
  </si>
  <si>
    <t>主</t>
    <rPh sb="0" eb="1">
      <t>シュ</t>
    </rPh>
    <phoneticPr fontId="2"/>
  </si>
  <si>
    <t>副</t>
    <rPh sb="0" eb="1">
      <t>フク</t>
    </rPh>
    <phoneticPr fontId="2"/>
  </si>
  <si>
    <t>バディーフィールド</t>
    <phoneticPr fontId="2"/>
  </si>
  <si>
    <t>みずきSC</t>
    <phoneticPr fontId="2"/>
  </si>
  <si>
    <t>サザンFC</t>
    <phoneticPr fontId="2"/>
  </si>
  <si>
    <t>藤C</t>
    <rPh sb="0" eb="1">
      <t>フジ</t>
    </rPh>
    <phoneticPr fontId="2"/>
  </si>
  <si>
    <t>藤の木SC-A</t>
    <rPh sb="0" eb="1">
      <t>フジ</t>
    </rPh>
    <rPh sb="2" eb="3">
      <t>キ</t>
    </rPh>
    <phoneticPr fontId="2"/>
  </si>
  <si>
    <t>藤の木SC-B</t>
    <rPh sb="0" eb="1">
      <t>フジ</t>
    </rPh>
    <rPh sb="2" eb="3">
      <t>キ</t>
    </rPh>
    <phoneticPr fontId="2"/>
  </si>
  <si>
    <t>藤の木SC-C</t>
    <rPh sb="0" eb="1">
      <t>フジ</t>
    </rPh>
    <rPh sb="2" eb="3">
      <t>キ</t>
    </rPh>
    <phoneticPr fontId="2"/>
  </si>
  <si>
    <t>バディーSC</t>
    <phoneticPr fontId="2"/>
  </si>
  <si>
    <t>六ツ川SC</t>
    <rPh sb="0" eb="1">
      <t>ム</t>
    </rPh>
    <rPh sb="2" eb="3">
      <t>カワ</t>
    </rPh>
    <phoneticPr fontId="2"/>
  </si>
  <si>
    <t>六ツ川SC</t>
    <rPh sb="0" eb="1">
      <t>ム</t>
    </rPh>
    <rPh sb="2" eb="3">
      <t>カワ</t>
    </rPh>
    <phoneticPr fontId="2"/>
  </si>
  <si>
    <t>みずきSC</t>
    <phoneticPr fontId="2"/>
  </si>
  <si>
    <t>サザンFC</t>
    <phoneticPr fontId="2"/>
  </si>
  <si>
    <t>藤の木SC-A</t>
    <rPh sb="0" eb="1">
      <t>フジ</t>
    </rPh>
    <rPh sb="2" eb="3">
      <t>キ</t>
    </rPh>
    <phoneticPr fontId="2"/>
  </si>
  <si>
    <t>藤の木SC-C</t>
    <rPh sb="0" eb="1">
      <t>フジ</t>
    </rPh>
    <rPh sb="2" eb="3">
      <t>キ</t>
    </rPh>
    <phoneticPr fontId="2"/>
  </si>
  <si>
    <t>バディーSC</t>
    <phoneticPr fontId="2"/>
  </si>
  <si>
    <t>藤の木SC-B</t>
    <rPh sb="0" eb="1">
      <t>フジ</t>
    </rPh>
    <rPh sb="2" eb="3">
      <t>キ</t>
    </rPh>
    <phoneticPr fontId="2"/>
  </si>
  <si>
    <t>六ツ川SC</t>
    <rPh sb="0" eb="1">
      <t>ム</t>
    </rPh>
    <rPh sb="2" eb="5">
      <t>カワsc</t>
    </rPh>
    <phoneticPr fontId="2"/>
  </si>
  <si>
    <t>アップ時間（10分）</t>
    <rPh sb="8" eb="9">
      <t>フン</t>
    </rPh>
    <phoneticPr fontId="2"/>
  </si>
  <si>
    <t>アップ時間（入替時間5分　アップ時間10分）</t>
    <rPh sb="6" eb="8">
      <t>イレカ</t>
    </rPh>
    <rPh sb="8" eb="10">
      <t>ジカン</t>
    </rPh>
    <rPh sb="11" eb="12">
      <t>フン</t>
    </rPh>
    <rPh sb="16" eb="18">
      <t>ジカン</t>
    </rPh>
    <rPh sb="20" eb="21">
      <t>フン</t>
    </rPh>
    <phoneticPr fontId="2"/>
  </si>
  <si>
    <t>バ</t>
    <phoneticPr fontId="2"/>
  </si>
  <si>
    <t>大会1日目</t>
    <rPh sb="0" eb="2">
      <t>タイカイ</t>
    </rPh>
    <rPh sb="3" eb="5">
      <t>ニチメ</t>
    </rPh>
    <phoneticPr fontId="2"/>
  </si>
  <si>
    <t>大会2日目</t>
    <rPh sb="0" eb="2">
      <t>タイカイ</t>
    </rPh>
    <rPh sb="3" eb="5">
      <t>ニチメ</t>
    </rPh>
    <phoneticPr fontId="2"/>
  </si>
  <si>
    <t>大会3日目</t>
    <rPh sb="0" eb="2">
      <t>タイカイ</t>
    </rPh>
    <rPh sb="3" eb="5">
      <t>ニチメ</t>
    </rPh>
    <phoneticPr fontId="2"/>
  </si>
  <si>
    <t>大会4日目</t>
    <rPh sb="0" eb="2">
      <t>タイカイ</t>
    </rPh>
    <rPh sb="3" eb="5">
      <t>ニチメ</t>
    </rPh>
    <phoneticPr fontId="2"/>
  </si>
  <si>
    <t>順位決定戦</t>
    <rPh sb="0" eb="2">
      <t>ジュンイ</t>
    </rPh>
    <rPh sb="2" eb="5">
      <t>ケッテイセン</t>
    </rPh>
    <phoneticPr fontId="2"/>
  </si>
  <si>
    <t>フレンドリー</t>
    <phoneticPr fontId="2"/>
  </si>
  <si>
    <t>予選L</t>
  </si>
  <si>
    <t>予選L</t>
    <rPh sb="0" eb="2">
      <t>ヨセン</t>
    </rPh>
    <phoneticPr fontId="2"/>
  </si>
  <si>
    <t>フレンドリー</t>
    <phoneticPr fontId="2"/>
  </si>
  <si>
    <t>準決勝1</t>
    <rPh sb="0" eb="3">
      <t>ジュンケッショウ</t>
    </rPh>
    <phoneticPr fontId="2"/>
  </si>
  <si>
    <t>準決勝2</t>
    <rPh sb="0" eb="3">
      <t>ジュンケッショウ</t>
    </rPh>
    <phoneticPr fontId="2"/>
  </si>
  <si>
    <t>3位決定戦</t>
    <rPh sb="1" eb="2">
      <t>イ</t>
    </rPh>
    <rPh sb="2" eb="5">
      <t>ケッテイセン</t>
    </rPh>
    <phoneticPr fontId="2"/>
  </si>
  <si>
    <t>決勝</t>
    <rPh sb="0" eb="2">
      <t>ケッショウ</t>
    </rPh>
    <phoneticPr fontId="2"/>
  </si>
  <si>
    <t>3の負け</t>
    <rPh sb="2" eb="3">
      <t>マ</t>
    </rPh>
    <phoneticPr fontId="2"/>
  </si>
  <si>
    <t>1の勝ち</t>
    <rPh sb="2" eb="3">
      <t>カ</t>
    </rPh>
    <phoneticPr fontId="2"/>
  </si>
  <si>
    <t>3の勝ち</t>
    <rPh sb="2" eb="3">
      <t>カ</t>
    </rPh>
    <phoneticPr fontId="2"/>
  </si>
  <si>
    <t>本部</t>
    <rPh sb="0" eb="2">
      <t>ホンブ</t>
    </rPh>
    <phoneticPr fontId="2"/>
  </si>
  <si>
    <t>1月14日（日）</t>
    <rPh sb="1" eb="2">
      <t>ガツ</t>
    </rPh>
    <rPh sb="4" eb="5">
      <t>ニチ</t>
    </rPh>
    <rPh sb="6" eb="7">
      <t>ニチ</t>
    </rPh>
    <phoneticPr fontId="2"/>
  </si>
  <si>
    <t>大岡公園</t>
    <rPh sb="0" eb="2">
      <t>オオオカ</t>
    </rPh>
    <rPh sb="2" eb="4">
      <t>コウエン</t>
    </rPh>
    <phoneticPr fontId="2"/>
  </si>
  <si>
    <t>1月21日（日）</t>
    <rPh sb="1" eb="2">
      <t>ガツ</t>
    </rPh>
    <rPh sb="4" eb="5">
      <t>ニチ</t>
    </rPh>
    <rPh sb="6" eb="7">
      <t>ニチ</t>
    </rPh>
    <phoneticPr fontId="2"/>
  </si>
  <si>
    <t>2月12日（月・祝）</t>
    <rPh sb="1" eb="2">
      <t>ガツ</t>
    </rPh>
    <rPh sb="4" eb="5">
      <t>ニチ</t>
    </rPh>
    <rPh sb="6" eb="7">
      <t>ゲツ</t>
    </rPh>
    <rPh sb="8" eb="9">
      <t>シュク</t>
    </rPh>
    <phoneticPr fontId="2"/>
  </si>
  <si>
    <t>アップ時間（入替時間5分　アップ時間10分）</t>
  </si>
  <si>
    <t>表　彰　式・写　真　撮　影（決勝戦終了後直ちに開催、13：00完全撤収）</t>
    <rPh sb="0" eb="1">
      <t>ヒョウ</t>
    </rPh>
    <rPh sb="2" eb="3">
      <t>アキラ</t>
    </rPh>
    <rPh sb="4" eb="5">
      <t>シキ</t>
    </rPh>
    <rPh sb="6" eb="7">
      <t>シャ</t>
    </rPh>
    <rPh sb="8" eb="9">
      <t>シン</t>
    </rPh>
    <rPh sb="10" eb="11">
      <t>サツ</t>
    </rPh>
    <rPh sb="12" eb="13">
      <t>カゲ</t>
    </rPh>
    <rPh sb="14" eb="17">
      <t>ケッショウセン</t>
    </rPh>
    <rPh sb="17" eb="20">
      <t>シュウリョウゴ</t>
    </rPh>
    <rPh sb="20" eb="21">
      <t>タダ</t>
    </rPh>
    <rPh sb="23" eb="25">
      <t>カイサイ</t>
    </rPh>
    <rPh sb="31" eb="33">
      <t>カンゼン</t>
    </rPh>
    <rPh sb="33" eb="35">
      <t>テッシュウ</t>
    </rPh>
    <phoneticPr fontId="2"/>
  </si>
  <si>
    <t>1の負け</t>
    <rPh sb="2" eb="3">
      <t>マ</t>
    </rPh>
    <phoneticPr fontId="2"/>
  </si>
  <si>
    <t>バディーSC</t>
    <phoneticPr fontId="2"/>
  </si>
  <si>
    <t>2の負け</t>
    <rPh sb="2" eb="3">
      <t>マ</t>
    </rPh>
    <phoneticPr fontId="2"/>
  </si>
  <si>
    <t>2の勝ち</t>
    <rPh sb="2" eb="3">
      <t>カ</t>
    </rPh>
    <phoneticPr fontId="2"/>
  </si>
  <si>
    <t>3の勝ち</t>
    <rPh sb="2" eb="3">
      <t>カ</t>
    </rPh>
    <phoneticPr fontId="2"/>
  </si>
  <si>
    <t>予選順位</t>
    <rPh sb="0" eb="2">
      <t>ヨセン</t>
    </rPh>
    <rPh sb="2" eb="4">
      <t>ジュンイ</t>
    </rPh>
    <phoneticPr fontId="2"/>
  </si>
  <si>
    <t>4の勝ち</t>
    <rPh sb="2" eb="3">
      <t>カ</t>
    </rPh>
    <phoneticPr fontId="2"/>
  </si>
  <si>
    <t>4の負け</t>
    <rPh sb="2" eb="3">
      <t>マ</t>
    </rPh>
    <phoneticPr fontId="2"/>
  </si>
  <si>
    <t>みずきSC</t>
    <phoneticPr fontId="2"/>
  </si>
  <si>
    <t>-
(4-3)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</si>
</sst>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7.5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6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8"/>
      </diagonal>
    </border>
    <border diagonalDown="1">
      <left/>
      <right style="thin">
        <color indexed="8"/>
      </right>
      <top style="thin">
        <color indexed="64"/>
      </top>
      <bottom/>
      <diagonal style="thin">
        <color indexed="8"/>
      </diagonal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8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4" xfId="0" applyFont="1" applyBorder="1">
      <alignment vertical="center"/>
    </xf>
    <xf numFmtId="0" fontId="9" fillId="0" borderId="0" xfId="0" applyFo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vertical="center" shrinkToFit="1"/>
    </xf>
    <xf numFmtId="20" fontId="5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shrinkToFit="1"/>
    </xf>
    <xf numFmtId="0" fontId="9" fillId="0" borderId="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29" xfId="0" applyFont="1" applyFill="1" applyBorder="1" applyAlignment="1">
      <alignment horizontal="center" vertical="center" shrinkToFit="1"/>
    </xf>
    <xf numFmtId="20" fontId="5" fillId="0" borderId="28" xfId="0" applyNumberFormat="1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20" fontId="5" fillId="4" borderId="28" xfId="0" applyNumberFormat="1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 shrinkToFit="1"/>
    </xf>
    <xf numFmtId="0" fontId="6" fillId="4" borderId="28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29" xfId="0" applyFont="1" applyFill="1" applyBorder="1" applyAlignment="1">
      <alignment horizontal="center" vertical="center" shrinkToFit="1"/>
    </xf>
    <xf numFmtId="0" fontId="9" fillId="4" borderId="28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29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horizont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56" fontId="6" fillId="0" borderId="1" xfId="0" applyNumberFormat="1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right" shrinkToFi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0" fillId="0" borderId="4" xfId="0" quotePrefix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81"/>
  <sheetViews>
    <sheetView tabSelected="1" view="pageBreakPreview" zoomScaleNormal="100" zoomScaleSheetLayoutView="100" workbookViewId="0">
      <pane ySplit="1" topLeftCell="A2" activePane="bottomLeft" state="frozen"/>
      <selection pane="bottomLeft" activeCell="X80" sqref="X80"/>
    </sheetView>
  </sheetViews>
  <sheetFormatPr defaultColWidth="8.875" defaultRowHeight="18.75" x14ac:dyDescent="0.45"/>
  <cols>
    <col min="1" max="1" width="2.625" style="5" customWidth="1"/>
    <col min="2" max="2" width="8.875" style="5" customWidth="1"/>
    <col min="3" max="3" width="8.625" style="3" customWidth="1"/>
    <col min="4" max="4" width="2.625" style="3" customWidth="1"/>
    <col min="5" max="5" width="2.625" style="5" customWidth="1"/>
    <col min="6" max="38" width="3.75" style="5" customWidth="1"/>
    <col min="39" max="39" width="6.5" style="5" hidden="1" customWidth="1"/>
    <col min="40" max="40" width="3.125" style="5" customWidth="1"/>
    <col min="41" max="41" width="3.875" style="2" customWidth="1"/>
    <col min="42" max="60" width="2.625" style="2" customWidth="1"/>
    <col min="61" max="61" width="2.5" style="2" customWidth="1"/>
    <col min="62" max="16384" width="8.875" style="2"/>
  </cols>
  <sheetData>
    <row r="1" spans="1:54" ht="25.15" customHeight="1" x14ac:dyDescent="0.45">
      <c r="A1" s="92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1"/>
      <c r="AN1" s="2"/>
    </row>
    <row r="2" spans="1:54" ht="18" customHeight="1" x14ac:dyDescent="0.45">
      <c r="A2" s="3"/>
      <c r="B2" s="3"/>
      <c r="D2" s="4"/>
      <c r="E2" s="3"/>
      <c r="F2" s="93"/>
      <c r="G2" s="94"/>
      <c r="H2" s="94"/>
      <c r="I2" s="94"/>
      <c r="J2" s="94"/>
      <c r="K2" s="94"/>
      <c r="L2" s="3"/>
      <c r="M2" s="93"/>
      <c r="N2" s="93"/>
      <c r="O2" s="93"/>
      <c r="P2" s="93"/>
      <c r="Q2" s="93"/>
      <c r="R2" s="93"/>
      <c r="S2" s="93"/>
      <c r="T2" s="93"/>
      <c r="U2" s="93"/>
      <c r="V2" s="93"/>
      <c r="W2" s="27"/>
      <c r="X2" s="27"/>
      <c r="Y2" s="27"/>
      <c r="Z2" s="27"/>
      <c r="AA2" s="27" t="s">
        <v>21</v>
      </c>
      <c r="AB2" s="27"/>
      <c r="AC2" s="27"/>
      <c r="AD2" s="27"/>
      <c r="AE2" s="27" t="s">
        <v>20</v>
      </c>
      <c r="AF2" s="27"/>
      <c r="AG2" s="27"/>
      <c r="AH2" s="27"/>
      <c r="AI2" s="27" t="s">
        <v>19</v>
      </c>
      <c r="AJ2" s="27"/>
      <c r="AK2" s="27"/>
      <c r="AL2" s="27"/>
      <c r="AO2" s="6"/>
    </row>
    <row r="3" spans="1:54" ht="18" customHeight="1" x14ac:dyDescent="0.45">
      <c r="A3" s="99"/>
      <c r="B3" s="99"/>
      <c r="C3" s="99"/>
      <c r="D3" s="99"/>
      <c r="E3" s="99"/>
      <c r="F3" s="3"/>
      <c r="G3" s="3"/>
      <c r="H3" s="3"/>
      <c r="I3" s="3"/>
      <c r="J3" s="3"/>
      <c r="K3" s="3"/>
      <c r="L3" s="3"/>
      <c r="M3" s="3"/>
      <c r="N3" s="7"/>
      <c r="O3" s="29"/>
      <c r="P3" s="29"/>
      <c r="Q3" s="29"/>
      <c r="R3" s="29"/>
      <c r="S3" s="29"/>
      <c r="T3" s="7"/>
      <c r="U3" s="7"/>
      <c r="V3" s="7"/>
      <c r="W3" s="7"/>
      <c r="X3" s="7"/>
      <c r="Y3" s="100"/>
      <c r="Z3" s="100"/>
      <c r="AA3" s="101"/>
      <c r="AB3" s="101"/>
      <c r="AC3" s="101"/>
      <c r="AD3" s="101"/>
      <c r="AE3" s="101"/>
      <c r="AF3" s="102" t="s">
        <v>23</v>
      </c>
      <c r="AG3" s="102"/>
      <c r="AH3" s="101" t="s">
        <v>22</v>
      </c>
      <c r="AI3" s="101"/>
      <c r="AJ3" s="101"/>
      <c r="AK3" s="101"/>
      <c r="AL3" s="101"/>
      <c r="AO3" s="6"/>
    </row>
    <row r="4" spans="1:54" ht="18" customHeight="1" x14ac:dyDescent="0.15">
      <c r="A4" s="8" t="s">
        <v>0</v>
      </c>
      <c r="B4" s="98" t="s">
        <v>1</v>
      </c>
      <c r="C4" s="98"/>
      <c r="D4" s="98"/>
      <c r="E4" s="98"/>
      <c r="F4" s="103" t="str">
        <f>IF($B5="","",$B5)</f>
        <v>みずきSC</v>
      </c>
      <c r="G4" s="103"/>
      <c r="H4" s="104"/>
      <c r="I4" s="105" t="str">
        <f>IF($B7="","",$B7)</f>
        <v>サザンFC</v>
      </c>
      <c r="J4" s="103"/>
      <c r="K4" s="104"/>
      <c r="L4" s="105" t="str">
        <f>IF($B9="","",$B9)</f>
        <v>バディーSC</v>
      </c>
      <c r="M4" s="103"/>
      <c r="N4" s="104"/>
      <c r="O4" s="105" t="str">
        <f>IF($B11="","",$B11)</f>
        <v>六ツ川SC</v>
      </c>
      <c r="P4" s="103"/>
      <c r="Q4" s="104"/>
      <c r="R4" s="105" t="str">
        <f>IF($B13="","",$B13)</f>
        <v>藤の木SC-A</v>
      </c>
      <c r="S4" s="103"/>
      <c r="T4" s="104"/>
      <c r="U4" s="105" t="str">
        <f>IF($B15="","",$B15)</f>
        <v>藤の木SC-B</v>
      </c>
      <c r="V4" s="103"/>
      <c r="W4" s="104"/>
      <c r="X4" s="105" t="str">
        <f>IF($B17="","",$B17)</f>
        <v>藤の木SC-C</v>
      </c>
      <c r="Y4" s="103"/>
      <c r="Z4" s="104"/>
      <c r="AA4" s="9" t="s">
        <v>2</v>
      </c>
      <c r="AB4" s="10" t="s">
        <v>3</v>
      </c>
      <c r="AC4" s="10" t="s">
        <v>4</v>
      </c>
      <c r="AD4" s="11" t="s">
        <v>5</v>
      </c>
      <c r="AE4" s="11" t="s">
        <v>6</v>
      </c>
      <c r="AF4" s="11" t="s">
        <v>7</v>
      </c>
      <c r="AG4" s="12" t="s">
        <v>8</v>
      </c>
      <c r="AH4" s="95" t="s">
        <v>94</v>
      </c>
      <c r="AI4" s="95"/>
      <c r="AJ4" s="95"/>
      <c r="AK4" s="95"/>
      <c r="AL4" s="95"/>
      <c r="AM4" s="2"/>
      <c r="AN4" s="2"/>
      <c r="AP4" s="34" t="s">
        <v>30</v>
      </c>
      <c r="AS4" s="2" t="s">
        <v>29</v>
      </c>
      <c r="AT4" s="2" t="s">
        <v>32</v>
      </c>
      <c r="AU4" s="2" t="s">
        <v>33</v>
      </c>
      <c r="AV4" s="2" t="s">
        <v>37</v>
      </c>
      <c r="AW4" s="2" t="s">
        <v>35</v>
      </c>
      <c r="AX4" s="2" t="s">
        <v>38</v>
      </c>
    </row>
    <row r="5" spans="1:54" ht="18" customHeight="1" x14ac:dyDescent="0.15">
      <c r="A5" s="106">
        <v>1</v>
      </c>
      <c r="B5" s="97" t="s">
        <v>47</v>
      </c>
      <c r="C5" s="97"/>
      <c r="D5" s="97"/>
      <c r="E5" s="97"/>
      <c r="F5" s="108"/>
      <c r="G5" s="108"/>
      <c r="H5" s="109"/>
      <c r="I5" s="112" t="str">
        <f>IF(F7="○","×",IF(F7="×","○",IF(F7="","","△")))</f>
        <v>×</v>
      </c>
      <c r="J5" s="113"/>
      <c r="K5" s="114"/>
      <c r="L5" s="112" t="str">
        <f>IF(F9="○","×",IF(F9="×","○",IF(F9="","","△")))</f>
        <v>×</v>
      </c>
      <c r="M5" s="113"/>
      <c r="N5" s="114"/>
      <c r="O5" s="112" t="str">
        <f>IF(F11="○","×",IF(F11="×","○",IF(F11="","","△")))</f>
        <v>○</v>
      </c>
      <c r="P5" s="113"/>
      <c r="Q5" s="114"/>
      <c r="R5" s="112" t="str">
        <f>IF(F13="○","×",IF(F13="×","○",IF(F13="","","△")))</f>
        <v>×</v>
      </c>
      <c r="S5" s="113"/>
      <c r="T5" s="114"/>
      <c r="U5" s="112" t="str">
        <f>IF(F15="○","×",IF(F15="×","○",IF(F15="","","△")))</f>
        <v>×</v>
      </c>
      <c r="V5" s="113"/>
      <c r="W5" s="114"/>
      <c r="X5" s="112" t="str">
        <f>IF(F17="○","×",IF(F17="×","○",IF(F17="","","△")))</f>
        <v>○</v>
      </c>
      <c r="Y5" s="113"/>
      <c r="Z5" s="114"/>
      <c r="AA5" s="115">
        <f>COUNTIF(F5:Z6,"○")</f>
        <v>2</v>
      </c>
      <c r="AB5" s="115">
        <f>COUNTIF(F5:Z6,"×")</f>
        <v>4</v>
      </c>
      <c r="AC5" s="115">
        <f>COUNTIF(F5:Z6,"△")</f>
        <v>0</v>
      </c>
      <c r="AD5" s="115">
        <f>I6+L6+O6+R6+U6+X6</f>
        <v>17</v>
      </c>
      <c r="AE5" s="115">
        <f>K6+N6+Q6+T6+W6+Z6</f>
        <v>11</v>
      </c>
      <c r="AF5" s="115">
        <f>AA5*3+AC5</f>
        <v>6</v>
      </c>
      <c r="AG5" s="115">
        <f>AD5-AE5</f>
        <v>6</v>
      </c>
      <c r="AH5" s="96">
        <v>5</v>
      </c>
      <c r="AI5" s="96"/>
      <c r="AJ5" s="96"/>
      <c r="AK5" s="96"/>
      <c r="AL5" s="96"/>
      <c r="AM5" s="2"/>
      <c r="AN5" s="2"/>
      <c r="AP5" s="34" t="s">
        <v>31</v>
      </c>
      <c r="AR5" s="2" t="s">
        <v>28</v>
      </c>
      <c r="AT5" s="2" t="s">
        <v>32</v>
      </c>
      <c r="AU5" s="2" t="s">
        <v>33</v>
      </c>
      <c r="AV5" s="2" t="s">
        <v>37</v>
      </c>
      <c r="AW5" s="2" t="s">
        <v>35</v>
      </c>
      <c r="AX5" s="2" t="s">
        <v>38</v>
      </c>
    </row>
    <row r="6" spans="1:54" ht="18" customHeight="1" x14ac:dyDescent="0.15">
      <c r="A6" s="107"/>
      <c r="B6" s="97"/>
      <c r="C6" s="97"/>
      <c r="D6" s="97"/>
      <c r="E6" s="97"/>
      <c r="F6" s="110"/>
      <c r="G6" s="110"/>
      <c r="H6" s="111"/>
      <c r="I6" s="13">
        <f>IF(H8="","",H8)</f>
        <v>1</v>
      </c>
      <c r="J6" s="14" t="s">
        <v>9</v>
      </c>
      <c r="K6" s="13">
        <f>IF(F8="","",F8)</f>
        <v>2</v>
      </c>
      <c r="L6" s="15">
        <f>IF(H10="","",H10)</f>
        <v>0</v>
      </c>
      <c r="M6" s="14" t="s">
        <v>9</v>
      </c>
      <c r="N6" s="16">
        <f>IF(F10="","",F10)</f>
        <v>5</v>
      </c>
      <c r="O6" s="13">
        <f>IF(H12="","",H12)</f>
        <v>3</v>
      </c>
      <c r="P6" s="14" t="s">
        <v>9</v>
      </c>
      <c r="Q6" s="13">
        <f>IF(F12="","",F12)</f>
        <v>0</v>
      </c>
      <c r="R6" s="15">
        <f>IF(H14="","",H14)</f>
        <v>0</v>
      </c>
      <c r="S6" s="14" t="s">
        <v>9</v>
      </c>
      <c r="T6" s="16">
        <f>IF(F14="","",F14)</f>
        <v>3</v>
      </c>
      <c r="U6" s="13">
        <f>IF(H16="","",H16)</f>
        <v>0</v>
      </c>
      <c r="V6" s="14" t="s">
        <v>9</v>
      </c>
      <c r="W6" s="16">
        <f>IF(F16="","",F16)</f>
        <v>1</v>
      </c>
      <c r="X6" s="13">
        <f>IF(H18="","",H18)</f>
        <v>13</v>
      </c>
      <c r="Y6" s="14" t="s">
        <v>9</v>
      </c>
      <c r="Z6" s="16">
        <f>IF(F18="","",F18)</f>
        <v>0</v>
      </c>
      <c r="AA6" s="116"/>
      <c r="AB6" s="116"/>
      <c r="AC6" s="116"/>
      <c r="AD6" s="116"/>
      <c r="AE6" s="116"/>
      <c r="AF6" s="116"/>
      <c r="AG6" s="116"/>
      <c r="AH6" s="96"/>
      <c r="AI6" s="96"/>
      <c r="AJ6" s="96"/>
      <c r="AK6" s="96"/>
      <c r="AL6" s="96"/>
      <c r="AM6" s="2"/>
      <c r="AN6" s="2"/>
      <c r="AP6" s="34" t="s">
        <v>32</v>
      </c>
      <c r="AR6" s="2" t="s">
        <v>30</v>
      </c>
      <c r="AS6" s="2" t="s">
        <v>29</v>
      </c>
      <c r="AU6" s="2" t="s">
        <v>33</v>
      </c>
      <c r="AV6" s="2" t="s">
        <v>37</v>
      </c>
      <c r="AW6" s="2" t="s">
        <v>35</v>
      </c>
      <c r="AX6" s="2" t="s">
        <v>38</v>
      </c>
    </row>
    <row r="7" spans="1:54" ht="18" customHeight="1" x14ac:dyDescent="0.15">
      <c r="A7" s="117">
        <v>2</v>
      </c>
      <c r="B7" s="97" t="s">
        <v>48</v>
      </c>
      <c r="C7" s="97"/>
      <c r="D7" s="97"/>
      <c r="E7" s="97"/>
      <c r="F7" s="113" t="str">
        <f>IF(F8&gt;H8,"○",IF(F8&lt;H8,"×",IF(F8="","","△")))</f>
        <v>○</v>
      </c>
      <c r="G7" s="113"/>
      <c r="H7" s="118"/>
      <c r="I7" s="119"/>
      <c r="J7" s="120"/>
      <c r="K7" s="121"/>
      <c r="L7" s="112" t="str">
        <f>IF(I9="○","×",IF(I9="×","○",IF(I9="","","△")))</f>
        <v>×</v>
      </c>
      <c r="M7" s="113"/>
      <c r="N7" s="114"/>
      <c r="O7" s="130" t="str">
        <f>IF(I11="○","×",IF(I11="×","○",IF(I11="","","△")))</f>
        <v>○</v>
      </c>
      <c r="P7" s="128"/>
      <c r="Q7" s="129"/>
      <c r="R7" s="112" t="str">
        <f>IF(I13="○","×",IF(I13="×","○",IF(I13="","","△")))</f>
        <v>△</v>
      </c>
      <c r="S7" s="113"/>
      <c r="T7" s="114"/>
      <c r="U7" s="112" t="str">
        <f>IF(I15="○","×",IF(I15="×","○",IF(I15="","","△")))</f>
        <v>○</v>
      </c>
      <c r="V7" s="113"/>
      <c r="W7" s="114"/>
      <c r="X7" s="112" t="str">
        <f>IF(I17="○","×",IF(I17="×","○",IF(I17="","","△")))</f>
        <v>○</v>
      </c>
      <c r="Y7" s="113"/>
      <c r="Z7" s="114"/>
      <c r="AA7" s="115">
        <f t="shared" ref="AA7" si="0">COUNTIF(F7:Z8,"○")</f>
        <v>4</v>
      </c>
      <c r="AB7" s="115">
        <f t="shared" ref="AB7" si="1">COUNTIF(F7:Z8,"×")</f>
        <v>1</v>
      </c>
      <c r="AC7" s="115">
        <f t="shared" ref="AC7" si="2">COUNTIF(F7:Z8,"△")</f>
        <v>1</v>
      </c>
      <c r="AD7" s="115">
        <f>F8+L8+O8+R8+U8+X8</f>
        <v>23</v>
      </c>
      <c r="AE7" s="115">
        <f>H8+N8+Q8+T8+W8+Z8</f>
        <v>3</v>
      </c>
      <c r="AF7" s="115">
        <f t="shared" ref="AF7" si="3">AA7*3+AC7</f>
        <v>13</v>
      </c>
      <c r="AG7" s="115">
        <f t="shared" ref="AG7" si="4">AD7-AE7</f>
        <v>20</v>
      </c>
      <c r="AH7" s="96">
        <v>3</v>
      </c>
      <c r="AI7" s="96"/>
      <c r="AJ7" s="96"/>
      <c r="AK7" s="96"/>
      <c r="AL7" s="96"/>
      <c r="AM7" s="2"/>
      <c r="AN7" s="2"/>
      <c r="AP7" s="34" t="s">
        <v>33</v>
      </c>
      <c r="AR7" s="2" t="s">
        <v>28</v>
      </c>
      <c r="AS7" s="2" t="s">
        <v>29</v>
      </c>
      <c r="AT7" s="2" t="s">
        <v>32</v>
      </c>
      <c r="AV7" s="2" t="s">
        <v>37</v>
      </c>
      <c r="AW7" s="2" t="s">
        <v>35</v>
      </c>
      <c r="AX7" s="2" t="s">
        <v>38</v>
      </c>
    </row>
    <row r="8" spans="1:54" ht="18" customHeight="1" x14ac:dyDescent="0.15">
      <c r="A8" s="107"/>
      <c r="B8" s="97"/>
      <c r="C8" s="97"/>
      <c r="D8" s="97"/>
      <c r="E8" s="97"/>
      <c r="F8" s="17">
        <v>2</v>
      </c>
      <c r="G8" s="14" t="s">
        <v>9</v>
      </c>
      <c r="H8" s="18">
        <v>1</v>
      </c>
      <c r="I8" s="122"/>
      <c r="J8" s="123"/>
      <c r="K8" s="124"/>
      <c r="L8" s="13">
        <f>IF(K10="","",K10)</f>
        <v>0</v>
      </c>
      <c r="M8" s="14" t="s">
        <v>9</v>
      </c>
      <c r="N8" s="16">
        <f>IF(I10="","",I10)</f>
        <v>1</v>
      </c>
      <c r="O8" s="30">
        <f>IF(K12="","",K12)</f>
        <v>5</v>
      </c>
      <c r="P8" s="30" t="s">
        <v>9</v>
      </c>
      <c r="Q8" s="31">
        <f>IF(I12="","",I12)</f>
        <v>1</v>
      </c>
      <c r="R8" s="13">
        <f>IF(K14="","",K14)</f>
        <v>0</v>
      </c>
      <c r="S8" s="14" t="s">
        <v>9</v>
      </c>
      <c r="T8" s="16">
        <f>IF(I14="","",I14)</f>
        <v>0</v>
      </c>
      <c r="U8" s="13">
        <f>IF(K16="","",K16)</f>
        <v>3</v>
      </c>
      <c r="V8" s="14" t="s">
        <v>9</v>
      </c>
      <c r="W8" s="16">
        <f>IF(I16="","",I16)</f>
        <v>0</v>
      </c>
      <c r="X8" s="13">
        <f>IF(K18="","",K18)</f>
        <v>13</v>
      </c>
      <c r="Y8" s="14" t="s">
        <v>9</v>
      </c>
      <c r="Z8" s="16">
        <f>IF(I18="","",I18)</f>
        <v>0</v>
      </c>
      <c r="AA8" s="116"/>
      <c r="AB8" s="116"/>
      <c r="AC8" s="116"/>
      <c r="AD8" s="116"/>
      <c r="AE8" s="116"/>
      <c r="AF8" s="116"/>
      <c r="AG8" s="116"/>
      <c r="AH8" s="96"/>
      <c r="AI8" s="96"/>
      <c r="AJ8" s="96"/>
      <c r="AK8" s="96"/>
      <c r="AL8" s="96"/>
      <c r="AM8" s="2"/>
      <c r="AN8" s="2"/>
      <c r="AP8" s="34" t="s">
        <v>34</v>
      </c>
      <c r="AR8" s="2" t="s">
        <v>30</v>
      </c>
      <c r="AS8" s="2" t="s">
        <v>29</v>
      </c>
      <c r="AT8" s="2" t="s">
        <v>32</v>
      </c>
      <c r="AU8" s="2" t="s">
        <v>33</v>
      </c>
      <c r="AW8" s="2" t="s">
        <v>35</v>
      </c>
      <c r="AX8" s="2" t="s">
        <v>38</v>
      </c>
    </row>
    <row r="9" spans="1:54" ht="18" customHeight="1" x14ac:dyDescent="0.15">
      <c r="A9" s="117">
        <v>3</v>
      </c>
      <c r="B9" s="97" t="s">
        <v>60</v>
      </c>
      <c r="C9" s="97"/>
      <c r="D9" s="97"/>
      <c r="E9" s="97"/>
      <c r="F9" s="113" t="str">
        <f>IF(F10&gt;H10,"○",IF(F10&lt;H10,"×",IF(F10="","","△")))</f>
        <v>○</v>
      </c>
      <c r="G9" s="113"/>
      <c r="H9" s="114"/>
      <c r="I9" s="112" t="str">
        <f>IF(I10&gt;K10,"○",IF(I10&lt;K10,"×",IF(I10="","","△")))</f>
        <v>○</v>
      </c>
      <c r="J9" s="113"/>
      <c r="K9" s="118"/>
      <c r="L9" s="119"/>
      <c r="M9" s="120"/>
      <c r="N9" s="121"/>
      <c r="O9" s="112" t="str">
        <f>IF(L11="○","×",IF(L11="×","○",IF(L11="","","△")))</f>
        <v>○</v>
      </c>
      <c r="P9" s="113"/>
      <c r="Q9" s="118"/>
      <c r="R9" s="127" t="str">
        <f>IF(L13="○","×",IF(L13="×","○",IF(L13="","","△")))</f>
        <v>△</v>
      </c>
      <c r="S9" s="128"/>
      <c r="T9" s="129"/>
      <c r="U9" s="112" t="str">
        <f>IF(L11="○","×",IF(L11="×","○",IF(L11="","","△")))</f>
        <v>○</v>
      </c>
      <c r="V9" s="113"/>
      <c r="W9" s="114"/>
      <c r="X9" s="112" t="str">
        <f>IF(L17="○","×",IF(L17="×","○",IF(L13="","","△")))</f>
        <v>○</v>
      </c>
      <c r="Y9" s="113"/>
      <c r="Z9" s="114"/>
      <c r="AA9" s="115">
        <f t="shared" ref="AA9" si="5">COUNTIF(F9:Z10,"○")</f>
        <v>5</v>
      </c>
      <c r="AB9" s="115">
        <f t="shared" ref="AB9" si="6">COUNTIF(F9:Z10,"×")</f>
        <v>0</v>
      </c>
      <c r="AC9" s="115">
        <f t="shared" ref="AC9" si="7">COUNTIF(F9:Z10,"△")</f>
        <v>1</v>
      </c>
      <c r="AD9" s="115">
        <f>I10+F10+O10+R10+U10+X10</f>
        <v>38</v>
      </c>
      <c r="AE9" s="115">
        <f>K10+H10+Q10+T10+W10+Z10</f>
        <v>0</v>
      </c>
      <c r="AF9" s="115">
        <f t="shared" ref="AF9" si="8">AA9*3+AC9</f>
        <v>16</v>
      </c>
      <c r="AG9" s="115">
        <f t="shared" ref="AG9" si="9">AD9-AE9</f>
        <v>38</v>
      </c>
      <c r="AH9" s="96">
        <v>1</v>
      </c>
      <c r="AI9" s="96"/>
      <c r="AJ9" s="96"/>
      <c r="AK9" s="96"/>
      <c r="AL9" s="96"/>
      <c r="AM9" s="2"/>
      <c r="AN9" s="2"/>
      <c r="AP9" s="34" t="s">
        <v>35</v>
      </c>
      <c r="AR9" s="2" t="s">
        <v>28</v>
      </c>
      <c r="AS9" s="2" t="s">
        <v>31</v>
      </c>
      <c r="AT9" s="2" t="s">
        <v>32</v>
      </c>
      <c r="AU9" s="2" t="s">
        <v>33</v>
      </c>
      <c r="AV9" s="2" t="s">
        <v>37</v>
      </c>
      <c r="AX9" s="2" t="s">
        <v>38</v>
      </c>
    </row>
    <row r="10" spans="1:54" ht="18" customHeight="1" x14ac:dyDescent="0.15">
      <c r="A10" s="107"/>
      <c r="B10" s="97"/>
      <c r="C10" s="97"/>
      <c r="D10" s="97"/>
      <c r="E10" s="97"/>
      <c r="F10" s="17">
        <v>5</v>
      </c>
      <c r="G10" s="14" t="s">
        <v>9</v>
      </c>
      <c r="H10" s="18">
        <v>0</v>
      </c>
      <c r="I10" s="17">
        <v>1</v>
      </c>
      <c r="J10" s="14" t="s">
        <v>9</v>
      </c>
      <c r="K10" s="18">
        <v>0</v>
      </c>
      <c r="L10" s="122"/>
      <c r="M10" s="123"/>
      <c r="N10" s="124"/>
      <c r="O10" s="13">
        <f>IF(N12="","",N12)</f>
        <v>13</v>
      </c>
      <c r="P10" s="14" t="s">
        <v>9</v>
      </c>
      <c r="Q10" s="16">
        <f>IF(L12="","",L12)</f>
        <v>0</v>
      </c>
      <c r="R10" s="32">
        <f>IF(N14="","",N14)</f>
        <v>0</v>
      </c>
      <c r="S10" s="30" t="s">
        <v>9</v>
      </c>
      <c r="T10" s="31">
        <f>IF(L14="","",L14)</f>
        <v>0</v>
      </c>
      <c r="U10" s="13">
        <f>IF(N16="","",N16)</f>
        <v>3</v>
      </c>
      <c r="V10" s="14" t="s">
        <v>9</v>
      </c>
      <c r="W10" s="16">
        <f>IF(L16="","",L16)</f>
        <v>0</v>
      </c>
      <c r="X10" s="13">
        <f>IF(N18="","",N18)</f>
        <v>16</v>
      </c>
      <c r="Y10" s="14" t="s">
        <v>9</v>
      </c>
      <c r="Z10" s="16">
        <f>IF(L18="","",L18)</f>
        <v>0</v>
      </c>
      <c r="AA10" s="116"/>
      <c r="AB10" s="116"/>
      <c r="AC10" s="116"/>
      <c r="AD10" s="116"/>
      <c r="AE10" s="116"/>
      <c r="AF10" s="116"/>
      <c r="AG10" s="116"/>
      <c r="AH10" s="96"/>
      <c r="AI10" s="96"/>
      <c r="AJ10" s="96"/>
      <c r="AK10" s="96"/>
      <c r="AL10" s="96"/>
      <c r="AM10" s="2"/>
      <c r="AN10" s="2"/>
      <c r="AP10" s="34" t="s">
        <v>36</v>
      </c>
      <c r="AR10" s="2" t="s">
        <v>28</v>
      </c>
      <c r="AS10" s="2" t="s">
        <v>29</v>
      </c>
      <c r="AT10" s="2" t="s">
        <v>32</v>
      </c>
      <c r="AU10" s="2" t="s">
        <v>33</v>
      </c>
      <c r="AV10" s="2" t="s">
        <v>37</v>
      </c>
      <c r="AW10" s="2" t="s">
        <v>35</v>
      </c>
    </row>
    <row r="11" spans="1:54" ht="18" customHeight="1" x14ac:dyDescent="0.15">
      <c r="A11" s="117">
        <v>4</v>
      </c>
      <c r="B11" s="97" t="s">
        <v>55</v>
      </c>
      <c r="C11" s="97"/>
      <c r="D11" s="97"/>
      <c r="E11" s="97"/>
      <c r="F11" s="113" t="str">
        <f>IF(F12&gt;H12,"○",IF(F12&lt;H12,"×",IF(F12="","","△")))</f>
        <v>×</v>
      </c>
      <c r="G11" s="113"/>
      <c r="H11" s="114"/>
      <c r="I11" s="112" t="str">
        <f>IF(I12&gt;K12,"○",IF(I12&lt;K12,"×",IF(I12="","","△")))</f>
        <v>×</v>
      </c>
      <c r="J11" s="113"/>
      <c r="K11" s="114"/>
      <c r="L11" s="112" t="str">
        <f>IF(L12&gt;N12,"○",IF(L12&lt;N12,"×",IF(L12="","","△")))</f>
        <v>×</v>
      </c>
      <c r="M11" s="113"/>
      <c r="N11" s="118"/>
      <c r="O11" s="131"/>
      <c r="P11" s="132"/>
      <c r="Q11" s="133"/>
      <c r="R11" s="113" t="str">
        <f>IF(R12&gt;T12,"○",IF(R12&lt;T12,"×",IF(R12="","","△")))</f>
        <v>×</v>
      </c>
      <c r="S11" s="113"/>
      <c r="T11" s="118"/>
      <c r="U11" s="127" t="str">
        <f>IF(O15="○","×",IF(O15="×","○",IF(O15="","","△")))</f>
        <v>×</v>
      </c>
      <c r="V11" s="128"/>
      <c r="W11" s="129"/>
      <c r="X11" s="112" t="str">
        <f>IF(O17="○","×",IF(O17="×","○",IF(O17="","","△")))</f>
        <v>○</v>
      </c>
      <c r="Y11" s="113"/>
      <c r="Z11" s="114"/>
      <c r="AA11" s="115">
        <f t="shared" ref="AA11" si="10">COUNTIF(F11:Z12,"○")</f>
        <v>1</v>
      </c>
      <c r="AB11" s="115">
        <f t="shared" ref="AB11" si="11">COUNTIF(F11:Z12,"×")</f>
        <v>5</v>
      </c>
      <c r="AC11" s="115">
        <f t="shared" ref="AC11" si="12">COUNTIF(F11:Z12,"△")</f>
        <v>0</v>
      </c>
      <c r="AD11" s="115">
        <f>I12+L12+F12+R12+U12+X12</f>
        <v>7</v>
      </c>
      <c r="AE11" s="115">
        <f>K12+N12+H12+T12+W12+Z12</f>
        <v>25</v>
      </c>
      <c r="AF11" s="115">
        <f t="shared" ref="AF11" si="13">AA11*3+AC11</f>
        <v>3</v>
      </c>
      <c r="AG11" s="115">
        <f t="shared" ref="AG11" si="14">AD11-AE11</f>
        <v>-18</v>
      </c>
      <c r="AH11" s="96">
        <v>6</v>
      </c>
      <c r="AI11" s="96"/>
      <c r="AJ11" s="96"/>
      <c r="AK11" s="96"/>
      <c r="AL11" s="96"/>
      <c r="AM11" s="2"/>
      <c r="AN11" s="2"/>
    </row>
    <row r="12" spans="1:54" ht="18" customHeight="1" x14ac:dyDescent="0.15">
      <c r="A12" s="107"/>
      <c r="B12" s="97"/>
      <c r="C12" s="97"/>
      <c r="D12" s="97"/>
      <c r="E12" s="97"/>
      <c r="F12" s="17">
        <v>0</v>
      </c>
      <c r="G12" s="14" t="s">
        <v>9</v>
      </c>
      <c r="H12" s="18">
        <v>3</v>
      </c>
      <c r="I12" s="17">
        <v>1</v>
      </c>
      <c r="J12" s="14" t="s">
        <v>9</v>
      </c>
      <c r="K12" s="18">
        <v>5</v>
      </c>
      <c r="L12" s="17">
        <v>0</v>
      </c>
      <c r="M12" s="14" t="s">
        <v>9</v>
      </c>
      <c r="N12" s="18">
        <v>13</v>
      </c>
      <c r="O12" s="134"/>
      <c r="P12" s="135"/>
      <c r="Q12" s="136"/>
      <c r="R12" s="13">
        <f>IF(Q14="","",Q14)</f>
        <v>1</v>
      </c>
      <c r="S12" s="14" t="s">
        <v>9</v>
      </c>
      <c r="T12" s="16">
        <f>IF(O14="","",O14)</f>
        <v>2</v>
      </c>
      <c r="U12" s="32">
        <f>IF(Q16="","",Q16)</f>
        <v>1</v>
      </c>
      <c r="V12" s="30" t="s">
        <v>9</v>
      </c>
      <c r="W12" s="31">
        <f>IF(O16="","",O16)</f>
        <v>2</v>
      </c>
      <c r="X12" s="13">
        <f>IF(Q18="","",Q18)</f>
        <v>4</v>
      </c>
      <c r="Y12" s="14" t="s">
        <v>9</v>
      </c>
      <c r="Z12" s="16">
        <f>IF(O18="","",O18)</f>
        <v>0</v>
      </c>
      <c r="AA12" s="116"/>
      <c r="AB12" s="116"/>
      <c r="AC12" s="116"/>
      <c r="AD12" s="116"/>
      <c r="AE12" s="116"/>
      <c r="AF12" s="116"/>
      <c r="AG12" s="116"/>
      <c r="AH12" s="96"/>
      <c r="AI12" s="96"/>
      <c r="AJ12" s="96"/>
      <c r="AK12" s="96"/>
      <c r="AL12" s="96"/>
      <c r="AM12" s="2"/>
      <c r="AN12" s="2"/>
      <c r="AR12" s="2" t="s">
        <v>44</v>
      </c>
      <c r="AS12" s="2" t="s">
        <v>45</v>
      </c>
    </row>
    <row r="13" spans="1:54" ht="18" customHeight="1" x14ac:dyDescent="0.15">
      <c r="A13" s="117">
        <v>5</v>
      </c>
      <c r="B13" s="97" t="s">
        <v>58</v>
      </c>
      <c r="C13" s="97"/>
      <c r="D13" s="97"/>
      <c r="E13" s="97"/>
      <c r="F13" s="113" t="str">
        <f>IF(F14&gt;H14,"○",IF(F14&lt;H14,"×",IF(F14="","","△")))</f>
        <v>○</v>
      </c>
      <c r="G13" s="113"/>
      <c r="H13" s="114"/>
      <c r="I13" s="112" t="str">
        <f>IF(I14&gt;K14,"○",IF(I14&lt;K14,"×",IF(I14="","","△")))</f>
        <v>△</v>
      </c>
      <c r="J13" s="113"/>
      <c r="K13" s="118"/>
      <c r="L13" s="127" t="str">
        <f>IF(L14&gt;N14,"○",IF(L14&lt;N14,"×",IF(L14="","","△")))</f>
        <v>△</v>
      </c>
      <c r="M13" s="128"/>
      <c r="N13" s="129"/>
      <c r="O13" s="112" t="str">
        <f>IF(O14&gt;Q14,"○",IF(O14&lt;Q14,"×",IF(O14="","","△")))</f>
        <v>○</v>
      </c>
      <c r="P13" s="113"/>
      <c r="Q13" s="118"/>
      <c r="R13" s="119"/>
      <c r="S13" s="120"/>
      <c r="T13" s="121"/>
      <c r="U13" s="112" t="str">
        <f>IF(R15="○","×",IF(R15="×","○",IF(R15="","","△")))</f>
        <v>○</v>
      </c>
      <c r="V13" s="113"/>
      <c r="W13" s="114"/>
      <c r="X13" s="112" t="str">
        <f>IF(R17="○","×",IF(R17="×","○",IF(R17="","","△")))</f>
        <v>○</v>
      </c>
      <c r="Y13" s="113"/>
      <c r="Z13" s="114"/>
      <c r="AA13" s="115">
        <f t="shared" ref="AA13" si="15">COUNTIF(F13:Z14,"○")</f>
        <v>4</v>
      </c>
      <c r="AB13" s="115">
        <f t="shared" ref="AB13" si="16">COUNTIF(F13:Z14,"×")</f>
        <v>0</v>
      </c>
      <c r="AC13" s="115">
        <f t="shared" ref="AC13" si="17">COUNTIF(F13:Z14,"△")</f>
        <v>2</v>
      </c>
      <c r="AD13" s="115">
        <f>I14+L14+O14+F14+U14+X14</f>
        <v>16</v>
      </c>
      <c r="AE13" s="115">
        <f>K14+N14+Q14+H14+W14+Z14</f>
        <v>1</v>
      </c>
      <c r="AF13" s="115">
        <f t="shared" ref="AF13" si="18">AA13*3+AC13</f>
        <v>14</v>
      </c>
      <c r="AG13" s="115">
        <f t="shared" ref="AG13" si="19">AD13-AE13</f>
        <v>15</v>
      </c>
      <c r="AH13" s="96">
        <v>2</v>
      </c>
      <c r="AI13" s="96"/>
      <c r="AJ13" s="96"/>
      <c r="AK13" s="96"/>
      <c r="AL13" s="96"/>
      <c r="AM13" s="2"/>
      <c r="AN13" s="2"/>
      <c r="AP13" s="35" t="s">
        <v>39</v>
      </c>
      <c r="AR13" s="37">
        <v>3</v>
      </c>
      <c r="AS13" s="37">
        <v>3</v>
      </c>
      <c r="AT13" s="37"/>
    </row>
    <row r="14" spans="1:54" ht="18" customHeight="1" x14ac:dyDescent="0.15">
      <c r="A14" s="107"/>
      <c r="B14" s="97"/>
      <c r="C14" s="97"/>
      <c r="D14" s="97"/>
      <c r="E14" s="97"/>
      <c r="F14" s="17">
        <v>3</v>
      </c>
      <c r="G14" s="14" t="s">
        <v>9</v>
      </c>
      <c r="H14" s="18">
        <v>0</v>
      </c>
      <c r="I14" s="17">
        <v>0</v>
      </c>
      <c r="J14" s="14" t="s">
        <v>9</v>
      </c>
      <c r="K14" s="18">
        <v>0</v>
      </c>
      <c r="L14" s="17">
        <v>0</v>
      </c>
      <c r="M14" s="30" t="s">
        <v>9</v>
      </c>
      <c r="N14" s="18">
        <v>0</v>
      </c>
      <c r="O14" s="17">
        <v>2</v>
      </c>
      <c r="P14" s="14" t="s">
        <v>9</v>
      </c>
      <c r="Q14" s="18">
        <v>1</v>
      </c>
      <c r="R14" s="122"/>
      <c r="S14" s="123"/>
      <c r="T14" s="124"/>
      <c r="U14" s="13">
        <f>IF(T16="","",T16)</f>
        <v>7</v>
      </c>
      <c r="V14" s="14" t="s">
        <v>9</v>
      </c>
      <c r="W14" s="16">
        <f>IF(R16="","",R16)</f>
        <v>0</v>
      </c>
      <c r="X14" s="13">
        <f>IF(T18="","",T18)</f>
        <v>4</v>
      </c>
      <c r="Y14" s="14" t="s">
        <v>9</v>
      </c>
      <c r="Z14" s="16">
        <f>IF(R18="","",R18)</f>
        <v>0</v>
      </c>
      <c r="AA14" s="116"/>
      <c r="AB14" s="116"/>
      <c r="AC14" s="116"/>
      <c r="AD14" s="116"/>
      <c r="AE14" s="116"/>
      <c r="AF14" s="116"/>
      <c r="AG14" s="116"/>
      <c r="AH14" s="96"/>
      <c r="AI14" s="96"/>
      <c r="AJ14" s="96"/>
      <c r="AK14" s="96"/>
      <c r="AL14" s="96"/>
      <c r="AM14" s="2"/>
      <c r="AN14" s="2"/>
      <c r="AP14" s="35" t="s">
        <v>40</v>
      </c>
      <c r="AR14" s="37">
        <v>3</v>
      </c>
      <c r="AS14" s="37">
        <v>3</v>
      </c>
      <c r="AT14" s="37"/>
    </row>
    <row r="15" spans="1:54" ht="18" customHeight="1" x14ac:dyDescent="0.15">
      <c r="A15" s="117">
        <v>6</v>
      </c>
      <c r="B15" s="97" t="s">
        <v>61</v>
      </c>
      <c r="C15" s="97"/>
      <c r="D15" s="97"/>
      <c r="E15" s="97"/>
      <c r="F15" s="113" t="str">
        <f>IF(F16&gt;H16,"○",IF(F16&lt;H16,"×",IF(F16="","","△")))</f>
        <v>○</v>
      </c>
      <c r="G15" s="113"/>
      <c r="H15" s="114"/>
      <c r="I15" s="112" t="str">
        <f>IF(I16&gt;K16,"○",IF(I16&lt;K16,"×",IF(I16="","","△")))</f>
        <v>×</v>
      </c>
      <c r="J15" s="113"/>
      <c r="K15" s="114"/>
      <c r="L15" s="112" t="str">
        <f>IF(L16&gt;N16,"○",IF(L16&lt;N16,"×",IF(L16="","","△")))</f>
        <v>×</v>
      </c>
      <c r="M15" s="113"/>
      <c r="N15" s="118"/>
      <c r="O15" s="112" t="str">
        <f>IF(O16&gt;Q16,"○",IF(O16&lt;Q16,"×",IF(O16="","","△")))</f>
        <v>○</v>
      </c>
      <c r="P15" s="113"/>
      <c r="Q15" s="114"/>
      <c r="R15" s="112" t="str">
        <f>IF(R16&gt;T16,"○",IF(R16&lt;T16,"×",IF(R16="","","△")))</f>
        <v>×</v>
      </c>
      <c r="S15" s="113"/>
      <c r="T15" s="118"/>
      <c r="U15" s="119"/>
      <c r="V15" s="120"/>
      <c r="W15" s="121"/>
      <c r="X15" s="112" t="str">
        <f>IF(U17="○","×",IF(U17="×","○",IF(U17="","","△")))</f>
        <v>○</v>
      </c>
      <c r="Y15" s="113"/>
      <c r="Z15" s="114"/>
      <c r="AA15" s="115">
        <f t="shared" ref="AA15" si="20">COUNTIF(F15:Z16,"○")</f>
        <v>3</v>
      </c>
      <c r="AB15" s="115">
        <f t="shared" ref="AB15" si="21">COUNTIF(F15:Z16,"×")</f>
        <v>3</v>
      </c>
      <c r="AC15" s="115">
        <f t="shared" ref="AC15" si="22">COUNTIF(F15:Z16,"△")</f>
        <v>0</v>
      </c>
      <c r="AD15" s="115">
        <f>I16+L16+O16+R16+F16+X16</f>
        <v>11</v>
      </c>
      <c r="AE15" s="115">
        <f>K16+N16+Q16+T16+H16+Z16</f>
        <v>14</v>
      </c>
      <c r="AF15" s="115">
        <f t="shared" ref="AF15" si="23">AA15*3+AC15</f>
        <v>9</v>
      </c>
      <c r="AG15" s="115">
        <f t="shared" ref="AG15" si="24">AD15-AE15</f>
        <v>-3</v>
      </c>
      <c r="AH15" s="96">
        <v>4</v>
      </c>
      <c r="AI15" s="96"/>
      <c r="AJ15" s="96"/>
      <c r="AK15" s="96"/>
      <c r="AL15" s="96"/>
      <c r="AM15" s="2"/>
      <c r="AN15" s="2"/>
      <c r="AP15" s="35" t="s">
        <v>49</v>
      </c>
      <c r="AQ15" s="37"/>
      <c r="AR15" s="37">
        <v>3</v>
      </c>
      <c r="AS15" s="37">
        <v>3</v>
      </c>
      <c r="AT15" s="37"/>
      <c r="AU15" s="37"/>
      <c r="AV15" s="37"/>
      <c r="AW15" s="37"/>
      <c r="AX15" s="37"/>
      <c r="AY15" s="37"/>
      <c r="AZ15" s="37"/>
      <c r="BA15" s="37"/>
      <c r="BB15" s="37"/>
    </row>
    <row r="16" spans="1:54" ht="18" customHeight="1" x14ac:dyDescent="0.15">
      <c r="A16" s="107"/>
      <c r="B16" s="97"/>
      <c r="C16" s="97"/>
      <c r="D16" s="97"/>
      <c r="E16" s="97"/>
      <c r="F16" s="17">
        <v>1</v>
      </c>
      <c r="G16" s="14" t="s">
        <v>9</v>
      </c>
      <c r="H16" s="18">
        <v>0</v>
      </c>
      <c r="I16" s="17">
        <v>0</v>
      </c>
      <c r="J16" s="14" t="s">
        <v>9</v>
      </c>
      <c r="K16" s="18">
        <v>3</v>
      </c>
      <c r="L16" s="17">
        <v>0</v>
      </c>
      <c r="M16" s="14" t="s">
        <v>9</v>
      </c>
      <c r="N16" s="18">
        <v>3</v>
      </c>
      <c r="O16" s="17">
        <v>2</v>
      </c>
      <c r="P16" s="14" t="s">
        <v>9</v>
      </c>
      <c r="Q16" s="18">
        <v>1</v>
      </c>
      <c r="R16" s="17">
        <v>0</v>
      </c>
      <c r="S16" s="14" t="s">
        <v>9</v>
      </c>
      <c r="T16" s="18">
        <v>7</v>
      </c>
      <c r="U16" s="122"/>
      <c r="V16" s="123"/>
      <c r="W16" s="124"/>
      <c r="X16" s="13">
        <f>IF(W18="","",W18)</f>
        <v>8</v>
      </c>
      <c r="Y16" s="14" t="s">
        <v>9</v>
      </c>
      <c r="Z16" s="16">
        <f>IF(U18="","",U18)</f>
        <v>0</v>
      </c>
      <c r="AA16" s="116"/>
      <c r="AB16" s="116"/>
      <c r="AC16" s="116"/>
      <c r="AD16" s="116"/>
      <c r="AE16" s="116"/>
      <c r="AF16" s="116"/>
      <c r="AG16" s="116"/>
      <c r="AH16" s="96"/>
      <c r="AI16" s="96"/>
      <c r="AJ16" s="96"/>
      <c r="AK16" s="96"/>
      <c r="AL16" s="96"/>
      <c r="AM16" s="2"/>
      <c r="AN16" s="2"/>
      <c r="AP16" s="35" t="s">
        <v>65</v>
      </c>
      <c r="AR16" s="37">
        <v>3</v>
      </c>
      <c r="AS16" s="37">
        <v>3</v>
      </c>
      <c r="AT16" s="37"/>
    </row>
    <row r="17" spans="1:54" ht="18" customHeight="1" x14ac:dyDescent="0.15">
      <c r="A17" s="117">
        <v>7</v>
      </c>
      <c r="B17" s="97" t="s">
        <v>59</v>
      </c>
      <c r="C17" s="97"/>
      <c r="D17" s="97"/>
      <c r="E17" s="97"/>
      <c r="F17" s="113" t="str">
        <f>IF(F18&gt;H18,"○",IF(F18&lt;H18,"×",IF(F18="","","△")))</f>
        <v>×</v>
      </c>
      <c r="G17" s="113"/>
      <c r="H17" s="114"/>
      <c r="I17" s="112" t="str">
        <f>IF(I18&gt;K18,"○",IF(I18&lt;K18,"×",IF(I18="","","△")))</f>
        <v>×</v>
      </c>
      <c r="J17" s="113"/>
      <c r="K17" s="114"/>
      <c r="L17" s="112" t="str">
        <f>IF(L18&gt;N18,"○",IF(L18&lt;N18,"×",IF(L18="","","△")))</f>
        <v>×</v>
      </c>
      <c r="M17" s="113"/>
      <c r="N17" s="114"/>
      <c r="O17" s="112" t="str">
        <f>IF(O18&gt;Q18,"○",IF(O18&lt;Q18,"×",IF(O18="","","△")))</f>
        <v>×</v>
      </c>
      <c r="P17" s="113"/>
      <c r="Q17" s="114"/>
      <c r="R17" s="112" t="str">
        <f>IF(R18&gt;T18,"○",IF(R18&lt;T18,"×",IF(R18="","","△")))</f>
        <v>×</v>
      </c>
      <c r="S17" s="113"/>
      <c r="T17" s="114"/>
      <c r="U17" s="112" t="str">
        <f>IF(U18&gt;W18,"○",IF(U18&lt;W18,"×",IF(U18="","","△")))</f>
        <v>×</v>
      </c>
      <c r="V17" s="113"/>
      <c r="W17" s="118"/>
      <c r="X17" s="119"/>
      <c r="Y17" s="120"/>
      <c r="Z17" s="121"/>
      <c r="AA17" s="115">
        <f t="shared" ref="AA17" si="25">COUNTIF(F17:Z18,"○")</f>
        <v>0</v>
      </c>
      <c r="AB17" s="115">
        <f t="shared" ref="AB17" si="26">COUNTIF(F17:Z18,"×")</f>
        <v>6</v>
      </c>
      <c r="AC17" s="115">
        <f t="shared" ref="AC17" si="27">COUNTIF(F17:Z18,"△")</f>
        <v>0</v>
      </c>
      <c r="AD17" s="115">
        <f>I18+L18+O18+R18+U18+F18</f>
        <v>0</v>
      </c>
      <c r="AE17" s="115">
        <f>K18+N18+Q18+T18+W18+H18</f>
        <v>58</v>
      </c>
      <c r="AF17" s="115">
        <f t="shared" ref="AF17" si="28">AA17*3+AC17</f>
        <v>0</v>
      </c>
      <c r="AG17" s="115">
        <f t="shared" ref="AG17" si="29">AD17-AE17</f>
        <v>-58</v>
      </c>
      <c r="AH17" s="96">
        <v>7</v>
      </c>
      <c r="AI17" s="96"/>
      <c r="AJ17" s="96"/>
      <c r="AK17" s="96"/>
      <c r="AL17" s="96"/>
      <c r="AM17" s="2"/>
      <c r="AN17" s="2"/>
      <c r="AP17" s="35" t="s">
        <v>41</v>
      </c>
      <c r="AQ17" s="37"/>
      <c r="AR17" s="37">
        <v>3</v>
      </c>
      <c r="AS17" s="37">
        <v>3</v>
      </c>
      <c r="AT17" s="37"/>
      <c r="AU17" s="37"/>
      <c r="AV17" s="37"/>
      <c r="AW17" s="37"/>
      <c r="AX17" s="37"/>
      <c r="AY17" s="37"/>
      <c r="AZ17" s="37"/>
      <c r="BA17" s="37"/>
      <c r="BB17" s="37"/>
    </row>
    <row r="18" spans="1:54" ht="18" customHeight="1" x14ac:dyDescent="0.15">
      <c r="A18" s="107"/>
      <c r="B18" s="97"/>
      <c r="C18" s="97"/>
      <c r="D18" s="97"/>
      <c r="E18" s="97"/>
      <c r="F18" s="17">
        <v>0</v>
      </c>
      <c r="G18" s="14" t="s">
        <v>9</v>
      </c>
      <c r="H18" s="18">
        <v>13</v>
      </c>
      <c r="I18" s="17">
        <v>0</v>
      </c>
      <c r="J18" s="14" t="s">
        <v>9</v>
      </c>
      <c r="K18" s="18">
        <v>13</v>
      </c>
      <c r="L18" s="17">
        <v>0</v>
      </c>
      <c r="M18" s="14" t="s">
        <v>9</v>
      </c>
      <c r="N18" s="18">
        <v>16</v>
      </c>
      <c r="O18" s="17">
        <v>0</v>
      </c>
      <c r="P18" s="14" t="s">
        <v>9</v>
      </c>
      <c r="Q18" s="18">
        <v>4</v>
      </c>
      <c r="R18" s="17">
        <v>0</v>
      </c>
      <c r="S18" s="14" t="s">
        <v>9</v>
      </c>
      <c r="T18" s="18">
        <v>4</v>
      </c>
      <c r="U18" s="17">
        <v>0</v>
      </c>
      <c r="V18" s="14" t="s">
        <v>9</v>
      </c>
      <c r="W18" s="18">
        <v>8</v>
      </c>
      <c r="X18" s="122"/>
      <c r="Y18" s="123"/>
      <c r="Z18" s="124"/>
      <c r="AA18" s="116"/>
      <c r="AB18" s="116"/>
      <c r="AC18" s="116"/>
      <c r="AD18" s="116"/>
      <c r="AE18" s="116"/>
      <c r="AF18" s="116"/>
      <c r="AG18" s="116"/>
      <c r="AH18" s="96"/>
      <c r="AI18" s="96"/>
      <c r="AJ18" s="96"/>
      <c r="AK18" s="96"/>
      <c r="AL18" s="96"/>
      <c r="AM18" s="2"/>
      <c r="AN18" s="2"/>
      <c r="AP18" s="35" t="s">
        <v>42</v>
      </c>
      <c r="AR18" s="37">
        <v>3</v>
      </c>
      <c r="AS18" s="37">
        <v>3</v>
      </c>
      <c r="AT18" s="37"/>
    </row>
    <row r="19" spans="1:54" ht="19.5" x14ac:dyDescent="0.15">
      <c r="A19" s="19"/>
      <c r="B19" s="19"/>
      <c r="C19" s="20"/>
      <c r="D19" s="20"/>
      <c r="E19" s="20"/>
      <c r="F19" s="19"/>
      <c r="G19" s="21"/>
      <c r="H19" s="19"/>
      <c r="I19" s="19"/>
      <c r="J19" s="21"/>
      <c r="K19" s="19"/>
      <c r="L19" s="19"/>
      <c r="M19" s="21"/>
      <c r="N19" s="19"/>
      <c r="O19" s="19"/>
      <c r="P19" s="21"/>
      <c r="Q19" s="19"/>
      <c r="R19" s="19"/>
      <c r="S19" s="21"/>
      <c r="T19" s="19"/>
      <c r="U19" s="19"/>
      <c r="V19" s="21"/>
      <c r="W19" s="19"/>
      <c r="X19" s="22"/>
      <c r="Y19" s="22"/>
      <c r="Z19" s="22"/>
      <c r="AA19" s="19"/>
      <c r="AB19" s="21"/>
      <c r="AC19" s="19"/>
      <c r="AD19" s="22"/>
      <c r="AE19" s="22"/>
      <c r="AF19" s="22"/>
      <c r="AG19" s="22"/>
      <c r="AH19" s="22"/>
      <c r="AI19" s="22"/>
      <c r="AJ19" s="22"/>
      <c r="AK19" s="22"/>
      <c r="AL19" s="22"/>
      <c r="AM19" s="23"/>
      <c r="AN19" s="24"/>
      <c r="AP19" s="35" t="s">
        <v>43</v>
      </c>
      <c r="AQ19" s="37"/>
      <c r="AR19" s="37">
        <v>3</v>
      </c>
      <c r="AS19" s="37">
        <v>3</v>
      </c>
      <c r="AT19" s="37"/>
      <c r="AU19" s="37"/>
      <c r="AV19" s="37"/>
      <c r="AW19" s="37"/>
      <c r="AX19" s="37"/>
      <c r="AY19" s="37"/>
      <c r="AZ19" s="37"/>
      <c r="BA19" s="37"/>
      <c r="BB19" s="37"/>
    </row>
    <row r="20" spans="1:54" ht="19.5" x14ac:dyDescent="0.15">
      <c r="A20" s="19"/>
      <c r="B20" s="19"/>
      <c r="C20" s="20"/>
      <c r="D20" s="20"/>
      <c r="E20" s="20"/>
      <c r="F20" s="28" t="s">
        <v>18</v>
      </c>
      <c r="G20" s="21"/>
      <c r="H20" s="19"/>
      <c r="I20" s="19"/>
      <c r="J20" s="21"/>
      <c r="K20" s="19"/>
      <c r="L20" s="19"/>
      <c r="M20" s="21"/>
      <c r="N20" s="19"/>
      <c r="O20" s="19"/>
      <c r="P20" s="21"/>
      <c r="Q20" s="19"/>
      <c r="R20" s="19"/>
      <c r="S20" s="21"/>
      <c r="T20" s="19"/>
      <c r="U20" s="19"/>
      <c r="V20" s="21"/>
      <c r="W20" s="19"/>
      <c r="X20" s="22"/>
      <c r="Y20" s="22"/>
      <c r="Z20" s="22"/>
      <c r="AA20" s="19"/>
      <c r="AB20" s="21"/>
      <c r="AC20" s="19"/>
      <c r="AD20" s="22"/>
      <c r="AE20" s="22"/>
      <c r="AF20" s="22"/>
      <c r="AG20" s="22"/>
      <c r="AH20" s="22"/>
      <c r="AI20" s="22"/>
      <c r="AJ20" s="22"/>
      <c r="AK20" s="22"/>
      <c r="AL20" s="22"/>
      <c r="AM20" s="23"/>
      <c r="AN20" s="24"/>
      <c r="AR20" s="37">
        <f>SUM(AR13:AR19)</f>
        <v>21</v>
      </c>
      <c r="AS20" s="37">
        <f>SUM(AS13:AS19)</f>
        <v>21</v>
      </c>
    </row>
    <row r="22" spans="1:54" ht="20.45" customHeight="1" x14ac:dyDescent="0.5">
      <c r="A22" s="137" t="s">
        <v>66</v>
      </c>
      <c r="B22" s="137"/>
      <c r="C22" s="137"/>
      <c r="D22" s="137"/>
      <c r="E22" s="25"/>
      <c r="F22" s="137" t="s">
        <v>14</v>
      </c>
      <c r="G22" s="137"/>
      <c r="H22" s="137"/>
      <c r="I22" s="137"/>
      <c r="J22" s="137"/>
      <c r="K22" s="137"/>
      <c r="L22" s="137"/>
      <c r="M22" s="137"/>
      <c r="N22" s="26"/>
      <c r="O22" s="26"/>
      <c r="P22" s="26"/>
      <c r="Q22" s="26"/>
      <c r="R22" s="26"/>
      <c r="S22" s="26"/>
      <c r="T22" s="26"/>
      <c r="U22" s="137" t="s">
        <v>15</v>
      </c>
      <c r="V22" s="137"/>
      <c r="W22" s="137"/>
      <c r="X22" s="137"/>
      <c r="Y22" s="137"/>
      <c r="Z22" s="137"/>
      <c r="AA22" s="137"/>
      <c r="AB22" s="137"/>
      <c r="AC22" s="137"/>
      <c r="AD22" s="29"/>
      <c r="AE22" s="29"/>
      <c r="AF22" s="29"/>
      <c r="AG22" s="29"/>
      <c r="AH22" s="138" t="s">
        <v>16</v>
      </c>
      <c r="AI22" s="138"/>
      <c r="AJ22" s="138"/>
      <c r="AK22" s="138"/>
      <c r="AL22" s="138"/>
      <c r="AM22" s="24"/>
      <c r="AN22" s="24"/>
      <c r="AO22" s="2" t="s">
        <v>27</v>
      </c>
    </row>
    <row r="23" spans="1:54" ht="22.9" customHeight="1" x14ac:dyDescent="0.15">
      <c r="A23" s="86" t="s">
        <v>10</v>
      </c>
      <c r="B23" s="87"/>
      <c r="C23" s="70" t="s">
        <v>11</v>
      </c>
      <c r="D23" s="70"/>
      <c r="E23" s="88" t="s">
        <v>17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65" t="s">
        <v>12</v>
      </c>
      <c r="AB23" s="65"/>
      <c r="AC23" s="65"/>
      <c r="AD23" s="65"/>
      <c r="AE23" s="65" t="s">
        <v>13</v>
      </c>
      <c r="AF23" s="65"/>
      <c r="AG23" s="65"/>
      <c r="AH23" s="65"/>
      <c r="AI23" s="65" t="s">
        <v>13</v>
      </c>
      <c r="AJ23" s="65"/>
      <c r="AK23" s="65"/>
      <c r="AL23" s="65"/>
      <c r="AM23" s="24"/>
      <c r="AN23" s="24"/>
    </row>
    <row r="24" spans="1:54" ht="22.9" customHeight="1" x14ac:dyDescent="0.15">
      <c r="A24" s="39">
        <v>1</v>
      </c>
      <c r="B24" s="39" t="s">
        <v>73</v>
      </c>
      <c r="C24" s="64">
        <v>0.39583333333333331</v>
      </c>
      <c r="D24" s="65"/>
      <c r="E24" s="66" t="s">
        <v>50</v>
      </c>
      <c r="F24" s="66"/>
      <c r="G24" s="66"/>
      <c r="H24" s="66"/>
      <c r="I24" s="66"/>
      <c r="J24" s="66"/>
      <c r="K24" s="66"/>
      <c r="L24" s="66"/>
      <c r="M24" s="67">
        <v>4</v>
      </c>
      <c r="N24" s="68"/>
      <c r="O24" s="59" t="s">
        <v>25</v>
      </c>
      <c r="P24" s="59"/>
      <c r="Q24" s="68">
        <v>0</v>
      </c>
      <c r="R24" s="69"/>
      <c r="S24" s="66" t="s">
        <v>52</v>
      </c>
      <c r="T24" s="66"/>
      <c r="U24" s="66"/>
      <c r="V24" s="66"/>
      <c r="W24" s="66"/>
      <c r="X24" s="66"/>
      <c r="Y24" s="66"/>
      <c r="Z24" s="66"/>
      <c r="AA24" s="70" t="s">
        <v>53</v>
      </c>
      <c r="AB24" s="70"/>
      <c r="AC24" s="70"/>
      <c r="AD24" s="70"/>
      <c r="AE24" s="70" t="s">
        <v>51</v>
      </c>
      <c r="AF24" s="70"/>
      <c r="AG24" s="70"/>
      <c r="AH24" s="70"/>
      <c r="AI24" s="70" t="str">
        <f>AE24</f>
        <v>藤の木SC-B</v>
      </c>
      <c r="AJ24" s="70"/>
      <c r="AK24" s="70"/>
      <c r="AL24" s="70"/>
      <c r="AM24" s="24"/>
      <c r="AN24" s="24"/>
    </row>
    <row r="25" spans="1:54" ht="22.9" customHeight="1" x14ac:dyDescent="0.15">
      <c r="A25" s="39">
        <v>2</v>
      </c>
      <c r="B25" s="39" t="s">
        <v>72</v>
      </c>
      <c r="C25" s="64">
        <v>0.41666666666666669</v>
      </c>
      <c r="D25" s="65"/>
      <c r="E25" s="66" t="s">
        <v>47</v>
      </c>
      <c r="F25" s="66"/>
      <c r="G25" s="66"/>
      <c r="H25" s="66"/>
      <c r="I25" s="66"/>
      <c r="J25" s="66"/>
      <c r="K25" s="66"/>
      <c r="L25" s="66"/>
      <c r="M25" s="67">
        <v>0</v>
      </c>
      <c r="N25" s="68"/>
      <c r="O25" s="59" t="s">
        <v>25</v>
      </c>
      <c r="P25" s="59"/>
      <c r="Q25" s="68">
        <v>5</v>
      </c>
      <c r="R25" s="69"/>
      <c r="S25" s="66" t="s">
        <v>53</v>
      </c>
      <c r="T25" s="66"/>
      <c r="U25" s="66"/>
      <c r="V25" s="66"/>
      <c r="W25" s="66"/>
      <c r="X25" s="66"/>
      <c r="Y25" s="66"/>
      <c r="Z25" s="66"/>
      <c r="AA25" s="70" t="s">
        <v>52</v>
      </c>
      <c r="AB25" s="70"/>
      <c r="AC25" s="70"/>
      <c r="AD25" s="70"/>
      <c r="AE25" s="70" t="s">
        <v>50</v>
      </c>
      <c r="AF25" s="70"/>
      <c r="AG25" s="70"/>
      <c r="AH25" s="70"/>
      <c r="AI25" s="70" t="str">
        <f t="shared" ref="AI25:AI29" si="30">AE25</f>
        <v>藤の木SC-A</v>
      </c>
      <c r="AJ25" s="70"/>
      <c r="AK25" s="70"/>
      <c r="AL25" s="70"/>
      <c r="AM25" s="24"/>
      <c r="AN25" s="24"/>
    </row>
    <row r="26" spans="1:54" ht="22.9" customHeight="1" x14ac:dyDescent="0.15">
      <c r="A26" s="39">
        <v>3</v>
      </c>
      <c r="B26" s="39" t="s">
        <v>72</v>
      </c>
      <c r="C26" s="64">
        <v>0.4375</v>
      </c>
      <c r="D26" s="65"/>
      <c r="E26" s="66" t="s">
        <v>51</v>
      </c>
      <c r="F26" s="66"/>
      <c r="G26" s="66"/>
      <c r="H26" s="66"/>
      <c r="I26" s="66"/>
      <c r="J26" s="66"/>
      <c r="K26" s="66"/>
      <c r="L26" s="66"/>
      <c r="M26" s="67">
        <v>0</v>
      </c>
      <c r="N26" s="68"/>
      <c r="O26" s="59" t="s">
        <v>25</v>
      </c>
      <c r="P26" s="59"/>
      <c r="Q26" s="68">
        <v>7</v>
      </c>
      <c r="R26" s="69"/>
      <c r="S26" s="66" t="s">
        <v>50</v>
      </c>
      <c r="T26" s="66"/>
      <c r="U26" s="66"/>
      <c r="V26" s="66"/>
      <c r="W26" s="66"/>
      <c r="X26" s="66"/>
      <c r="Y26" s="66"/>
      <c r="Z26" s="66"/>
      <c r="AA26" s="70" t="s">
        <v>47</v>
      </c>
      <c r="AB26" s="70"/>
      <c r="AC26" s="70"/>
      <c r="AD26" s="70"/>
      <c r="AE26" s="70" t="s">
        <v>52</v>
      </c>
      <c r="AF26" s="70"/>
      <c r="AG26" s="70"/>
      <c r="AH26" s="70"/>
      <c r="AI26" s="70" t="str">
        <f t="shared" si="30"/>
        <v>藤の木SC-C</v>
      </c>
      <c r="AJ26" s="70"/>
      <c r="AK26" s="70"/>
      <c r="AL26" s="70"/>
      <c r="AM26" s="24"/>
      <c r="AN26" s="24"/>
    </row>
    <row r="27" spans="1:54" ht="22.9" customHeight="1" x14ac:dyDescent="0.15">
      <c r="A27" s="39">
        <v>4</v>
      </c>
      <c r="B27" s="39" t="s">
        <v>72</v>
      </c>
      <c r="C27" s="64">
        <v>0.45833333333333331</v>
      </c>
      <c r="D27" s="65"/>
      <c r="E27" s="66" t="s">
        <v>53</v>
      </c>
      <c r="F27" s="66"/>
      <c r="G27" s="66"/>
      <c r="H27" s="66"/>
      <c r="I27" s="66"/>
      <c r="J27" s="66"/>
      <c r="K27" s="66"/>
      <c r="L27" s="66"/>
      <c r="M27" s="67">
        <v>1</v>
      </c>
      <c r="N27" s="68"/>
      <c r="O27" s="59" t="s">
        <v>25</v>
      </c>
      <c r="P27" s="59"/>
      <c r="Q27" s="68">
        <v>0</v>
      </c>
      <c r="R27" s="69"/>
      <c r="S27" s="66" t="s">
        <v>48</v>
      </c>
      <c r="T27" s="66"/>
      <c r="U27" s="66"/>
      <c r="V27" s="66"/>
      <c r="W27" s="66"/>
      <c r="X27" s="66"/>
      <c r="Y27" s="66"/>
      <c r="Z27" s="66"/>
      <c r="AA27" s="70" t="s">
        <v>51</v>
      </c>
      <c r="AB27" s="70"/>
      <c r="AC27" s="70"/>
      <c r="AD27" s="70"/>
      <c r="AE27" s="70" t="s">
        <v>47</v>
      </c>
      <c r="AF27" s="70"/>
      <c r="AG27" s="70"/>
      <c r="AH27" s="70"/>
      <c r="AI27" s="70" t="s">
        <v>47</v>
      </c>
      <c r="AJ27" s="70"/>
      <c r="AK27" s="70"/>
      <c r="AL27" s="70"/>
      <c r="AM27" s="24"/>
      <c r="AN27" s="24"/>
    </row>
    <row r="28" spans="1:54" ht="22.9" customHeight="1" x14ac:dyDescent="0.15">
      <c r="A28" s="39">
        <v>5</v>
      </c>
      <c r="B28" s="39" t="s">
        <v>72</v>
      </c>
      <c r="C28" s="64">
        <v>0.47916666666666669</v>
      </c>
      <c r="D28" s="65"/>
      <c r="E28" s="66" t="s">
        <v>52</v>
      </c>
      <c r="F28" s="66"/>
      <c r="G28" s="66"/>
      <c r="H28" s="66"/>
      <c r="I28" s="66"/>
      <c r="J28" s="66"/>
      <c r="K28" s="66"/>
      <c r="L28" s="66"/>
      <c r="M28" s="67">
        <v>0</v>
      </c>
      <c r="N28" s="68"/>
      <c r="O28" s="59" t="s">
        <v>25</v>
      </c>
      <c r="P28" s="59"/>
      <c r="Q28" s="68">
        <v>8</v>
      </c>
      <c r="R28" s="69"/>
      <c r="S28" s="66" t="s">
        <v>51</v>
      </c>
      <c r="T28" s="66"/>
      <c r="U28" s="66"/>
      <c r="V28" s="66"/>
      <c r="W28" s="66"/>
      <c r="X28" s="66"/>
      <c r="Y28" s="66"/>
      <c r="Z28" s="66"/>
      <c r="AA28" s="70" t="s">
        <v>48</v>
      </c>
      <c r="AB28" s="70"/>
      <c r="AC28" s="70"/>
      <c r="AD28" s="70"/>
      <c r="AE28" s="70" t="s">
        <v>50</v>
      </c>
      <c r="AF28" s="70"/>
      <c r="AG28" s="70"/>
      <c r="AH28" s="70"/>
      <c r="AI28" s="70" t="str">
        <f t="shared" si="30"/>
        <v>藤の木SC-A</v>
      </c>
      <c r="AJ28" s="70"/>
      <c r="AK28" s="70"/>
      <c r="AL28" s="70"/>
      <c r="AM28" s="24"/>
      <c r="AN28" s="24"/>
    </row>
    <row r="29" spans="1:54" ht="22.9" customHeight="1" x14ac:dyDescent="0.15">
      <c r="A29" s="39">
        <v>6</v>
      </c>
      <c r="B29" s="39" t="s">
        <v>72</v>
      </c>
      <c r="C29" s="64">
        <v>0.5</v>
      </c>
      <c r="D29" s="65"/>
      <c r="E29" s="66" t="s">
        <v>48</v>
      </c>
      <c r="F29" s="66"/>
      <c r="G29" s="66"/>
      <c r="H29" s="66"/>
      <c r="I29" s="66"/>
      <c r="J29" s="66"/>
      <c r="K29" s="66"/>
      <c r="L29" s="66"/>
      <c r="M29" s="67">
        <v>2</v>
      </c>
      <c r="N29" s="68"/>
      <c r="O29" s="59" t="s">
        <v>25</v>
      </c>
      <c r="P29" s="59"/>
      <c r="Q29" s="68">
        <v>1</v>
      </c>
      <c r="R29" s="69"/>
      <c r="S29" s="66" t="s">
        <v>47</v>
      </c>
      <c r="T29" s="66"/>
      <c r="U29" s="66"/>
      <c r="V29" s="66"/>
      <c r="W29" s="66"/>
      <c r="X29" s="66"/>
      <c r="Y29" s="66"/>
      <c r="Z29" s="66"/>
      <c r="AA29" s="70" t="s">
        <v>50</v>
      </c>
      <c r="AB29" s="70"/>
      <c r="AC29" s="70"/>
      <c r="AD29" s="70"/>
      <c r="AE29" s="70" t="s">
        <v>53</v>
      </c>
      <c r="AF29" s="70"/>
      <c r="AG29" s="70"/>
      <c r="AH29" s="70"/>
      <c r="AI29" s="70" t="str">
        <f t="shared" si="30"/>
        <v>バディーSC</v>
      </c>
      <c r="AJ29" s="70"/>
      <c r="AK29" s="70"/>
      <c r="AL29" s="70"/>
      <c r="AM29" s="24"/>
      <c r="AN29" s="24"/>
    </row>
    <row r="30" spans="1:54" ht="22.9" customHeight="1" x14ac:dyDescent="0.15">
      <c r="A30" s="33"/>
      <c r="B30" s="33"/>
      <c r="C30" s="40"/>
      <c r="D30" s="33"/>
      <c r="E30" s="20"/>
      <c r="F30" s="20"/>
      <c r="G30" s="20"/>
      <c r="H30" s="20"/>
      <c r="I30" s="20"/>
      <c r="J30" s="20"/>
      <c r="K30" s="20"/>
      <c r="L30" s="20"/>
      <c r="M30" s="41"/>
      <c r="N30" s="41"/>
      <c r="O30" s="33"/>
      <c r="P30" s="33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20"/>
      <c r="AB30" s="20"/>
      <c r="AC30" s="20"/>
      <c r="AD30" s="20"/>
      <c r="AE30" s="33"/>
      <c r="AF30" s="33"/>
      <c r="AG30" s="33"/>
      <c r="AH30" s="33"/>
      <c r="AI30" s="33"/>
      <c r="AJ30" s="33"/>
      <c r="AK30" s="33"/>
      <c r="AL30" s="33"/>
      <c r="AM30" s="24"/>
      <c r="AN30" s="24"/>
    </row>
    <row r="31" spans="1:54" ht="20.45" customHeight="1" x14ac:dyDescent="0.5">
      <c r="A31" s="84" t="s">
        <v>67</v>
      </c>
      <c r="B31" s="84"/>
      <c r="C31" s="84"/>
      <c r="D31" s="84"/>
      <c r="E31" s="42"/>
      <c r="F31" s="125" t="s">
        <v>26</v>
      </c>
      <c r="G31" s="84"/>
      <c r="H31" s="84"/>
      <c r="I31" s="84"/>
      <c r="J31" s="84"/>
      <c r="K31" s="84"/>
      <c r="L31" s="84"/>
      <c r="M31" s="84"/>
      <c r="N31" s="43"/>
      <c r="O31" s="43"/>
      <c r="P31" s="43"/>
      <c r="Q31" s="43"/>
      <c r="R31" s="43"/>
      <c r="S31" s="43"/>
      <c r="T31" s="43"/>
      <c r="U31" s="84" t="s">
        <v>46</v>
      </c>
      <c r="V31" s="84"/>
      <c r="W31" s="84"/>
      <c r="X31" s="84"/>
      <c r="Y31" s="84"/>
      <c r="Z31" s="84"/>
      <c r="AA31" s="84"/>
      <c r="AB31" s="84"/>
      <c r="AC31" s="84"/>
      <c r="AD31" s="44"/>
      <c r="AE31" s="44"/>
      <c r="AF31" s="44"/>
      <c r="AG31" s="44"/>
      <c r="AH31" s="85" t="s">
        <v>16</v>
      </c>
      <c r="AI31" s="85"/>
      <c r="AJ31" s="85"/>
      <c r="AK31" s="85"/>
      <c r="AL31" s="85"/>
      <c r="AM31" s="24"/>
      <c r="AN31" s="24"/>
    </row>
    <row r="32" spans="1:54" ht="22.9" customHeight="1" x14ac:dyDescent="0.15">
      <c r="A32" s="86" t="s">
        <v>10</v>
      </c>
      <c r="B32" s="87"/>
      <c r="C32" s="70" t="s">
        <v>11</v>
      </c>
      <c r="D32" s="70"/>
      <c r="E32" s="88" t="s">
        <v>17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65" t="s">
        <v>12</v>
      </c>
      <c r="AB32" s="65"/>
      <c r="AC32" s="65"/>
      <c r="AD32" s="65"/>
      <c r="AE32" s="65" t="s">
        <v>13</v>
      </c>
      <c r="AF32" s="65"/>
      <c r="AG32" s="65"/>
      <c r="AH32" s="65"/>
      <c r="AI32" s="65" t="s">
        <v>13</v>
      </c>
      <c r="AJ32" s="65"/>
      <c r="AK32" s="65"/>
      <c r="AL32" s="65"/>
      <c r="AM32" s="24"/>
      <c r="AN32" s="24"/>
    </row>
    <row r="33" spans="1:40" ht="15.75" customHeight="1" x14ac:dyDescent="0.15">
      <c r="A33" s="54">
        <v>1</v>
      </c>
      <c r="B33" s="139" t="s">
        <v>63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1"/>
      <c r="AM33" s="24"/>
      <c r="AN33" s="24"/>
    </row>
    <row r="34" spans="1:40" ht="22.9" customHeight="1" x14ac:dyDescent="0.15">
      <c r="A34" s="55"/>
      <c r="B34" s="39" t="s">
        <v>72</v>
      </c>
      <c r="C34" s="64">
        <v>0.375</v>
      </c>
      <c r="D34" s="65"/>
      <c r="E34" s="89" t="s">
        <v>56</v>
      </c>
      <c r="F34" s="90"/>
      <c r="G34" s="90"/>
      <c r="H34" s="90"/>
      <c r="I34" s="90"/>
      <c r="J34" s="90"/>
      <c r="K34" s="90"/>
      <c r="L34" s="91"/>
      <c r="M34" s="67">
        <v>3</v>
      </c>
      <c r="N34" s="68"/>
      <c r="O34" s="59" t="s">
        <v>25</v>
      </c>
      <c r="P34" s="59"/>
      <c r="Q34" s="68">
        <v>0</v>
      </c>
      <c r="R34" s="69"/>
      <c r="S34" s="89" t="s">
        <v>55</v>
      </c>
      <c r="T34" s="90"/>
      <c r="U34" s="90"/>
      <c r="V34" s="90"/>
      <c r="W34" s="90"/>
      <c r="X34" s="90"/>
      <c r="Y34" s="90"/>
      <c r="Z34" s="91"/>
      <c r="AA34" s="70" t="s">
        <v>58</v>
      </c>
      <c r="AB34" s="70"/>
      <c r="AC34" s="70"/>
      <c r="AD34" s="70"/>
      <c r="AE34" s="70" t="s">
        <v>60</v>
      </c>
      <c r="AF34" s="70"/>
      <c r="AG34" s="70"/>
      <c r="AH34" s="70"/>
      <c r="AI34" s="70" t="str">
        <f>AE34</f>
        <v>バディーSC</v>
      </c>
      <c r="AJ34" s="70"/>
      <c r="AK34" s="70"/>
      <c r="AL34" s="70"/>
      <c r="AM34" s="24"/>
      <c r="AN34" s="24"/>
    </row>
    <row r="35" spans="1:40" s="37" customFormat="1" ht="13.5" customHeight="1" x14ac:dyDescent="0.15">
      <c r="A35" s="54">
        <v>2</v>
      </c>
      <c r="B35" s="139" t="s">
        <v>64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1"/>
      <c r="AM35" s="36"/>
      <c r="AN35" s="36"/>
    </row>
    <row r="36" spans="1:40" ht="22.9" customHeight="1" x14ac:dyDescent="0.15">
      <c r="A36" s="55"/>
      <c r="B36" s="39" t="s">
        <v>72</v>
      </c>
      <c r="C36" s="64">
        <v>0.40277777777777773</v>
      </c>
      <c r="D36" s="65"/>
      <c r="E36" s="66" t="s">
        <v>50</v>
      </c>
      <c r="F36" s="66"/>
      <c r="G36" s="66"/>
      <c r="H36" s="66"/>
      <c r="I36" s="66"/>
      <c r="J36" s="66"/>
      <c r="K36" s="66"/>
      <c r="L36" s="66"/>
      <c r="M36" s="67">
        <v>0</v>
      </c>
      <c r="N36" s="68"/>
      <c r="O36" s="59" t="s">
        <v>25</v>
      </c>
      <c r="P36" s="59"/>
      <c r="Q36" s="68">
        <v>0</v>
      </c>
      <c r="R36" s="69"/>
      <c r="S36" s="66" t="s">
        <v>57</v>
      </c>
      <c r="T36" s="66"/>
      <c r="U36" s="66"/>
      <c r="V36" s="66"/>
      <c r="W36" s="66"/>
      <c r="X36" s="66"/>
      <c r="Y36" s="66"/>
      <c r="Z36" s="66"/>
      <c r="AA36" s="70" t="s">
        <v>60</v>
      </c>
      <c r="AB36" s="70"/>
      <c r="AC36" s="70"/>
      <c r="AD36" s="70"/>
      <c r="AE36" s="70" t="s">
        <v>56</v>
      </c>
      <c r="AF36" s="70"/>
      <c r="AG36" s="70"/>
      <c r="AH36" s="70"/>
      <c r="AI36" s="70" t="str">
        <f>AE36</f>
        <v>みずきSC</v>
      </c>
      <c r="AJ36" s="70"/>
      <c r="AK36" s="70"/>
      <c r="AL36" s="70"/>
      <c r="AM36" s="24"/>
      <c r="AN36" s="24"/>
    </row>
    <row r="37" spans="1:40" s="37" customFormat="1" ht="13.5" customHeight="1" x14ac:dyDescent="0.15">
      <c r="A37" s="54">
        <v>3</v>
      </c>
      <c r="B37" s="139" t="s">
        <v>64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1"/>
      <c r="AM37" s="36"/>
      <c r="AN37" s="36"/>
    </row>
    <row r="38" spans="1:40" ht="22.9" customHeight="1" x14ac:dyDescent="0.15">
      <c r="A38" s="55"/>
      <c r="B38" s="39" t="s">
        <v>72</v>
      </c>
      <c r="C38" s="64">
        <v>0.43055555555555558</v>
      </c>
      <c r="D38" s="65"/>
      <c r="E38" s="66" t="s">
        <v>55</v>
      </c>
      <c r="F38" s="66"/>
      <c r="G38" s="66"/>
      <c r="H38" s="66"/>
      <c r="I38" s="66"/>
      <c r="J38" s="66"/>
      <c r="K38" s="66"/>
      <c r="L38" s="66"/>
      <c r="M38" s="67">
        <v>0</v>
      </c>
      <c r="N38" s="68"/>
      <c r="O38" s="59" t="s">
        <v>25</v>
      </c>
      <c r="P38" s="59"/>
      <c r="Q38" s="68">
        <v>13</v>
      </c>
      <c r="R38" s="69"/>
      <c r="S38" s="66" t="s">
        <v>53</v>
      </c>
      <c r="T38" s="66"/>
      <c r="U38" s="66"/>
      <c r="V38" s="66"/>
      <c r="W38" s="66"/>
      <c r="X38" s="66"/>
      <c r="Y38" s="66"/>
      <c r="Z38" s="66"/>
      <c r="AA38" s="70" t="s">
        <v>58</v>
      </c>
      <c r="AB38" s="70"/>
      <c r="AC38" s="70"/>
      <c r="AD38" s="70"/>
      <c r="AE38" s="70" t="s">
        <v>56</v>
      </c>
      <c r="AF38" s="70"/>
      <c r="AG38" s="70"/>
      <c r="AH38" s="70"/>
      <c r="AI38" s="70" t="str">
        <f>AE38</f>
        <v>みずきSC</v>
      </c>
      <c r="AJ38" s="70"/>
      <c r="AK38" s="70"/>
      <c r="AL38" s="70"/>
      <c r="AM38" s="24"/>
      <c r="AN38" s="24"/>
    </row>
    <row r="39" spans="1:40" s="37" customFormat="1" ht="13.5" customHeight="1" x14ac:dyDescent="0.15">
      <c r="A39" s="54">
        <v>4</v>
      </c>
      <c r="B39" s="139" t="s">
        <v>64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1"/>
      <c r="AM39" s="36"/>
      <c r="AN39" s="36"/>
    </row>
    <row r="40" spans="1:40" ht="22.9" customHeight="1" x14ac:dyDescent="0.15">
      <c r="A40" s="55"/>
      <c r="B40" s="39" t="s">
        <v>72</v>
      </c>
      <c r="C40" s="64">
        <v>0.45833333333333331</v>
      </c>
      <c r="D40" s="65"/>
      <c r="E40" s="66" t="s">
        <v>50</v>
      </c>
      <c r="F40" s="66"/>
      <c r="G40" s="66"/>
      <c r="H40" s="66"/>
      <c r="I40" s="66"/>
      <c r="J40" s="66"/>
      <c r="K40" s="66"/>
      <c r="L40" s="66"/>
      <c r="M40" s="67">
        <v>3</v>
      </c>
      <c r="N40" s="68"/>
      <c r="O40" s="59" t="s">
        <v>25</v>
      </c>
      <c r="P40" s="59"/>
      <c r="Q40" s="68">
        <v>0</v>
      </c>
      <c r="R40" s="69"/>
      <c r="S40" s="66" t="s">
        <v>56</v>
      </c>
      <c r="T40" s="66"/>
      <c r="U40" s="66"/>
      <c r="V40" s="66"/>
      <c r="W40" s="66"/>
      <c r="X40" s="66"/>
      <c r="Y40" s="66"/>
      <c r="Z40" s="66"/>
      <c r="AA40" s="70" t="s">
        <v>55</v>
      </c>
      <c r="AB40" s="70"/>
      <c r="AC40" s="70"/>
      <c r="AD40" s="70"/>
      <c r="AE40" s="70" t="s">
        <v>57</v>
      </c>
      <c r="AF40" s="70"/>
      <c r="AG40" s="70"/>
      <c r="AH40" s="70"/>
      <c r="AI40" s="70" t="str">
        <f t="shared" ref="AI40" si="31">AE40</f>
        <v>サザンFC</v>
      </c>
      <c r="AJ40" s="70"/>
      <c r="AK40" s="70"/>
      <c r="AL40" s="70"/>
      <c r="AM40" s="24"/>
      <c r="AN40" s="24"/>
    </row>
    <row r="41" spans="1:40" s="37" customFormat="1" ht="13.5" customHeight="1" x14ac:dyDescent="0.15">
      <c r="A41" s="54"/>
      <c r="B41" s="139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1"/>
      <c r="AM41" s="36"/>
      <c r="AN41" s="36"/>
    </row>
    <row r="42" spans="1:40" ht="22.9" customHeight="1" x14ac:dyDescent="0.15">
      <c r="A42" s="55"/>
      <c r="B42" s="39"/>
      <c r="C42" s="64"/>
      <c r="D42" s="65"/>
      <c r="E42" s="66"/>
      <c r="F42" s="66"/>
      <c r="G42" s="66"/>
      <c r="H42" s="66"/>
      <c r="I42" s="66"/>
      <c r="J42" s="66"/>
      <c r="K42" s="66"/>
      <c r="L42" s="66"/>
      <c r="M42" s="67"/>
      <c r="N42" s="68"/>
      <c r="O42" s="59" t="s">
        <v>25</v>
      </c>
      <c r="P42" s="59"/>
      <c r="Q42" s="68"/>
      <c r="R42" s="69"/>
      <c r="S42" s="66"/>
      <c r="T42" s="66"/>
      <c r="U42" s="66"/>
      <c r="V42" s="66"/>
      <c r="W42" s="66"/>
      <c r="X42" s="66"/>
      <c r="Y42" s="66"/>
      <c r="Z42" s="66"/>
      <c r="AA42" s="70"/>
      <c r="AB42" s="70"/>
      <c r="AC42" s="70"/>
      <c r="AD42" s="70"/>
      <c r="AE42" s="70"/>
      <c r="AF42" s="70"/>
      <c r="AG42" s="70"/>
      <c r="AH42" s="70"/>
      <c r="AI42" s="70">
        <f t="shared" ref="AI42" si="32">AE42</f>
        <v>0</v>
      </c>
      <c r="AJ42" s="70"/>
      <c r="AK42" s="70"/>
      <c r="AL42" s="70"/>
      <c r="AM42" s="24"/>
      <c r="AN42" s="24"/>
    </row>
    <row r="43" spans="1:40" s="37" customFormat="1" ht="13.5" customHeight="1" x14ac:dyDescent="0.15">
      <c r="A43" s="54"/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1"/>
      <c r="AM43" s="36"/>
      <c r="AN43" s="36"/>
    </row>
    <row r="44" spans="1:40" ht="22.5" customHeight="1" x14ac:dyDescent="0.15">
      <c r="A44" s="55"/>
      <c r="B44" s="39"/>
      <c r="C44" s="64"/>
      <c r="D44" s="65"/>
      <c r="E44" s="89"/>
      <c r="F44" s="90"/>
      <c r="G44" s="90"/>
      <c r="H44" s="90"/>
      <c r="I44" s="90"/>
      <c r="J44" s="90"/>
      <c r="K44" s="90"/>
      <c r="L44" s="91"/>
      <c r="M44" s="67"/>
      <c r="N44" s="68"/>
      <c r="O44" s="59" t="s">
        <v>25</v>
      </c>
      <c r="P44" s="59"/>
      <c r="Q44" s="68"/>
      <c r="R44" s="69"/>
      <c r="S44" s="89"/>
      <c r="T44" s="90"/>
      <c r="U44" s="90"/>
      <c r="V44" s="90"/>
      <c r="W44" s="90"/>
      <c r="X44" s="90"/>
      <c r="Y44" s="90"/>
      <c r="Z44" s="91"/>
      <c r="AA44" s="70"/>
      <c r="AB44" s="70"/>
      <c r="AC44" s="70"/>
      <c r="AD44" s="70"/>
      <c r="AE44" s="70"/>
      <c r="AF44" s="70"/>
      <c r="AG44" s="70"/>
      <c r="AH44" s="70"/>
      <c r="AI44" s="70">
        <f>AE44</f>
        <v>0</v>
      </c>
      <c r="AJ44" s="70"/>
      <c r="AK44" s="70"/>
      <c r="AL44" s="70"/>
      <c r="AM44" s="24"/>
      <c r="AN44" s="24"/>
    </row>
    <row r="45" spans="1:40" ht="20.45" customHeight="1" x14ac:dyDescent="0.15">
      <c r="A45" s="7"/>
      <c r="B45" s="7"/>
      <c r="C45" s="45"/>
      <c r="D45" s="45"/>
      <c r="E45" s="46"/>
      <c r="F45" s="46"/>
      <c r="G45" s="46"/>
      <c r="H45" s="46"/>
      <c r="I45" s="46"/>
      <c r="J45" s="46"/>
      <c r="K45" s="46"/>
      <c r="L45" s="47"/>
      <c r="M45" s="47"/>
      <c r="N45" s="7"/>
      <c r="O45" s="46"/>
      <c r="P45" s="46"/>
      <c r="Q45" s="46"/>
      <c r="R45" s="47"/>
      <c r="S45" s="47"/>
      <c r="T45" s="7"/>
      <c r="U45" s="47"/>
      <c r="V45" s="47"/>
      <c r="W45" s="46"/>
      <c r="X45" s="46"/>
      <c r="Y45" s="46"/>
      <c r="Z45" s="46"/>
      <c r="AA45" s="46"/>
      <c r="AB45" s="46"/>
      <c r="AC45" s="46"/>
      <c r="AD45" s="7"/>
      <c r="AE45" s="7"/>
      <c r="AF45" s="7"/>
      <c r="AG45" s="7"/>
      <c r="AH45" s="7"/>
      <c r="AI45" s="7"/>
      <c r="AJ45" s="7"/>
      <c r="AK45" s="7"/>
      <c r="AL45" s="7"/>
      <c r="AM45" s="24"/>
      <c r="AN45" s="24"/>
    </row>
    <row r="46" spans="1:40" ht="22.9" customHeight="1" x14ac:dyDescent="0.5">
      <c r="A46" s="84" t="s">
        <v>68</v>
      </c>
      <c r="B46" s="84"/>
      <c r="C46" s="84"/>
      <c r="D46" s="84"/>
      <c r="E46" s="47"/>
      <c r="F46" s="125" t="s">
        <v>83</v>
      </c>
      <c r="G46" s="84"/>
      <c r="H46" s="84"/>
      <c r="I46" s="84"/>
      <c r="J46" s="84"/>
      <c r="K46" s="84"/>
      <c r="L46" s="84"/>
      <c r="M46" s="84"/>
      <c r="N46" s="48"/>
      <c r="O46" s="48"/>
      <c r="P46" s="48"/>
      <c r="Q46" s="48"/>
      <c r="R46" s="48"/>
      <c r="S46" s="48"/>
      <c r="T46" s="48"/>
      <c r="U46" s="84" t="s">
        <v>84</v>
      </c>
      <c r="V46" s="84"/>
      <c r="W46" s="84"/>
      <c r="X46" s="84"/>
      <c r="Y46" s="84"/>
      <c r="Z46" s="84"/>
      <c r="AA46" s="84"/>
      <c r="AB46" s="84"/>
      <c r="AC46" s="84"/>
      <c r="AD46" s="7"/>
      <c r="AE46" s="7"/>
      <c r="AF46" s="7"/>
      <c r="AG46" s="7"/>
      <c r="AH46" s="85" t="s">
        <v>16</v>
      </c>
      <c r="AI46" s="85"/>
      <c r="AJ46" s="85"/>
      <c r="AK46" s="85"/>
      <c r="AL46" s="85"/>
      <c r="AM46" s="24"/>
      <c r="AN46" s="24"/>
    </row>
    <row r="47" spans="1:40" ht="22.9" customHeight="1" x14ac:dyDescent="0.15">
      <c r="A47" s="86" t="s">
        <v>10</v>
      </c>
      <c r="B47" s="87"/>
      <c r="C47" s="71" t="s">
        <v>11</v>
      </c>
      <c r="D47" s="73"/>
      <c r="E47" s="67" t="s">
        <v>17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9"/>
      <c r="AA47" s="58" t="s">
        <v>12</v>
      </c>
      <c r="AB47" s="59"/>
      <c r="AC47" s="59"/>
      <c r="AD47" s="60"/>
      <c r="AE47" s="58" t="s">
        <v>13</v>
      </c>
      <c r="AF47" s="59"/>
      <c r="AG47" s="59"/>
      <c r="AH47" s="60"/>
      <c r="AI47" s="58" t="s">
        <v>13</v>
      </c>
      <c r="AJ47" s="59"/>
      <c r="AK47" s="59"/>
      <c r="AL47" s="60"/>
      <c r="AM47" s="24"/>
      <c r="AN47" s="24"/>
    </row>
    <row r="48" spans="1:40" ht="22.9" customHeight="1" x14ac:dyDescent="0.15">
      <c r="A48" s="39">
        <v>1</v>
      </c>
      <c r="B48" s="39" t="s">
        <v>72</v>
      </c>
      <c r="C48" s="64">
        <v>0.375</v>
      </c>
      <c r="D48" s="65"/>
      <c r="E48" s="66" t="s">
        <v>51</v>
      </c>
      <c r="F48" s="66"/>
      <c r="G48" s="66"/>
      <c r="H48" s="66"/>
      <c r="I48" s="66"/>
      <c r="J48" s="66"/>
      <c r="K48" s="66"/>
      <c r="L48" s="66"/>
      <c r="M48" s="67">
        <v>1</v>
      </c>
      <c r="N48" s="68"/>
      <c r="O48" s="59" t="s">
        <v>25</v>
      </c>
      <c r="P48" s="59"/>
      <c r="Q48" s="68">
        <v>0</v>
      </c>
      <c r="R48" s="69"/>
      <c r="S48" s="66" t="s">
        <v>47</v>
      </c>
      <c r="T48" s="66"/>
      <c r="U48" s="66"/>
      <c r="V48" s="66"/>
      <c r="W48" s="66"/>
      <c r="X48" s="66"/>
      <c r="Y48" s="66"/>
      <c r="Z48" s="66"/>
      <c r="AA48" s="70" t="s">
        <v>59</v>
      </c>
      <c r="AB48" s="70"/>
      <c r="AC48" s="70"/>
      <c r="AD48" s="70"/>
      <c r="AE48" s="70" t="s">
        <v>55</v>
      </c>
      <c r="AF48" s="70"/>
      <c r="AG48" s="70"/>
      <c r="AH48" s="70"/>
      <c r="AI48" s="70" t="str">
        <f t="shared" ref="AI48:AI51" si="33">AE48</f>
        <v>六ツ川SC</v>
      </c>
      <c r="AJ48" s="70"/>
      <c r="AK48" s="70"/>
      <c r="AL48" s="70"/>
      <c r="AM48" s="24"/>
      <c r="AN48" s="24"/>
    </row>
    <row r="49" spans="1:43" ht="22.9" customHeight="1" x14ac:dyDescent="0.15">
      <c r="A49" s="39">
        <v>2</v>
      </c>
      <c r="B49" s="39" t="s">
        <v>72</v>
      </c>
      <c r="C49" s="64">
        <v>0.39583333333333331</v>
      </c>
      <c r="D49" s="65"/>
      <c r="E49" s="89" t="s">
        <v>52</v>
      </c>
      <c r="F49" s="90"/>
      <c r="G49" s="90"/>
      <c r="H49" s="90"/>
      <c r="I49" s="90"/>
      <c r="J49" s="90"/>
      <c r="K49" s="90"/>
      <c r="L49" s="91"/>
      <c r="M49" s="67">
        <v>0</v>
      </c>
      <c r="N49" s="68"/>
      <c r="O49" s="59" t="s">
        <v>25</v>
      </c>
      <c r="P49" s="59"/>
      <c r="Q49" s="68">
        <v>4</v>
      </c>
      <c r="R49" s="69"/>
      <c r="S49" s="89" t="s">
        <v>54</v>
      </c>
      <c r="T49" s="90"/>
      <c r="U49" s="90"/>
      <c r="V49" s="90"/>
      <c r="W49" s="90"/>
      <c r="X49" s="90"/>
      <c r="Y49" s="90"/>
      <c r="Z49" s="91"/>
      <c r="AA49" s="71" t="s">
        <v>56</v>
      </c>
      <c r="AB49" s="72"/>
      <c r="AC49" s="72"/>
      <c r="AD49" s="73"/>
      <c r="AE49" s="71" t="s">
        <v>57</v>
      </c>
      <c r="AF49" s="72"/>
      <c r="AG49" s="72"/>
      <c r="AH49" s="73"/>
      <c r="AI49" s="71" t="str">
        <f>AE49</f>
        <v>サザンFC</v>
      </c>
      <c r="AJ49" s="72"/>
      <c r="AK49" s="72"/>
      <c r="AL49" s="73"/>
      <c r="AM49" s="24"/>
      <c r="AN49" s="24"/>
    </row>
    <row r="50" spans="1:43" ht="22.9" customHeight="1" x14ac:dyDescent="0.15">
      <c r="A50" s="39">
        <v>3</v>
      </c>
      <c r="B50" s="39" t="s">
        <v>72</v>
      </c>
      <c r="C50" s="64">
        <v>0.41666666666666669</v>
      </c>
      <c r="D50" s="65"/>
      <c r="E50" s="89" t="s">
        <v>48</v>
      </c>
      <c r="F50" s="90"/>
      <c r="G50" s="90"/>
      <c r="H50" s="90"/>
      <c r="I50" s="90"/>
      <c r="J50" s="90"/>
      <c r="K50" s="90"/>
      <c r="L50" s="91"/>
      <c r="M50" s="67">
        <v>3</v>
      </c>
      <c r="N50" s="68"/>
      <c r="O50" s="59" t="s">
        <v>25</v>
      </c>
      <c r="P50" s="59"/>
      <c r="Q50" s="68">
        <v>0</v>
      </c>
      <c r="R50" s="69"/>
      <c r="S50" s="89" t="s">
        <v>51</v>
      </c>
      <c r="T50" s="90"/>
      <c r="U50" s="90"/>
      <c r="V50" s="90"/>
      <c r="W50" s="90"/>
      <c r="X50" s="90"/>
      <c r="Y50" s="90"/>
      <c r="Z50" s="91"/>
      <c r="AA50" s="71" t="s">
        <v>55</v>
      </c>
      <c r="AB50" s="72"/>
      <c r="AC50" s="72"/>
      <c r="AD50" s="73"/>
      <c r="AE50" s="71" t="s">
        <v>59</v>
      </c>
      <c r="AF50" s="72"/>
      <c r="AG50" s="72"/>
      <c r="AH50" s="73"/>
      <c r="AI50" s="71" t="str">
        <f>AE50</f>
        <v>藤の木SC-C</v>
      </c>
      <c r="AJ50" s="72"/>
      <c r="AK50" s="72"/>
      <c r="AL50" s="73"/>
      <c r="AM50" s="24"/>
      <c r="AN50" s="24"/>
    </row>
    <row r="51" spans="1:43" ht="22.9" customHeight="1" x14ac:dyDescent="0.15">
      <c r="A51" s="39">
        <v>4</v>
      </c>
      <c r="B51" s="39" t="s">
        <v>72</v>
      </c>
      <c r="C51" s="64">
        <v>0.4375</v>
      </c>
      <c r="D51" s="65"/>
      <c r="E51" s="66" t="s">
        <v>53</v>
      </c>
      <c r="F51" s="66"/>
      <c r="G51" s="66"/>
      <c r="H51" s="66"/>
      <c r="I51" s="66"/>
      <c r="J51" s="66"/>
      <c r="K51" s="66"/>
      <c r="L51" s="66"/>
      <c r="M51" s="67">
        <v>16</v>
      </c>
      <c r="N51" s="68"/>
      <c r="O51" s="59" t="s">
        <v>25</v>
      </c>
      <c r="P51" s="59"/>
      <c r="Q51" s="68">
        <v>0</v>
      </c>
      <c r="R51" s="69"/>
      <c r="S51" s="66" t="s">
        <v>52</v>
      </c>
      <c r="T51" s="66"/>
      <c r="U51" s="66"/>
      <c r="V51" s="66"/>
      <c r="W51" s="66"/>
      <c r="X51" s="66"/>
      <c r="Y51" s="66"/>
      <c r="Z51" s="66"/>
      <c r="AA51" s="70" t="s">
        <v>57</v>
      </c>
      <c r="AB51" s="70"/>
      <c r="AC51" s="70"/>
      <c r="AD51" s="70"/>
      <c r="AE51" s="70" t="s">
        <v>61</v>
      </c>
      <c r="AF51" s="70"/>
      <c r="AG51" s="70"/>
      <c r="AH51" s="70"/>
      <c r="AI51" s="70" t="str">
        <f t="shared" si="33"/>
        <v>藤の木SC-B</v>
      </c>
      <c r="AJ51" s="70"/>
      <c r="AK51" s="70"/>
      <c r="AL51" s="70"/>
      <c r="AM51" s="24"/>
      <c r="AN51" s="24"/>
    </row>
    <row r="52" spans="1:43" ht="22.9" customHeight="1" x14ac:dyDescent="0.15">
      <c r="A52" s="39">
        <v>5</v>
      </c>
      <c r="B52" s="39" t="s">
        <v>72</v>
      </c>
      <c r="C52" s="64">
        <v>0.45833333333333331</v>
      </c>
      <c r="D52" s="65"/>
      <c r="E52" s="66" t="s">
        <v>62</v>
      </c>
      <c r="F52" s="66"/>
      <c r="G52" s="66"/>
      <c r="H52" s="66"/>
      <c r="I52" s="66"/>
      <c r="J52" s="66"/>
      <c r="K52" s="66"/>
      <c r="L52" s="66"/>
      <c r="M52" s="67">
        <v>1</v>
      </c>
      <c r="N52" s="68"/>
      <c r="O52" s="59" t="s">
        <v>25</v>
      </c>
      <c r="P52" s="59"/>
      <c r="Q52" s="68">
        <v>5</v>
      </c>
      <c r="R52" s="69"/>
      <c r="S52" s="66" t="s">
        <v>57</v>
      </c>
      <c r="T52" s="66"/>
      <c r="U52" s="66"/>
      <c r="V52" s="66"/>
      <c r="W52" s="66"/>
      <c r="X52" s="66"/>
      <c r="Y52" s="66"/>
      <c r="Z52" s="66"/>
      <c r="AA52" s="70" t="s">
        <v>61</v>
      </c>
      <c r="AB52" s="70"/>
      <c r="AC52" s="70"/>
      <c r="AD52" s="70"/>
      <c r="AE52" s="70" t="s">
        <v>60</v>
      </c>
      <c r="AF52" s="70"/>
      <c r="AG52" s="70"/>
      <c r="AH52" s="70"/>
      <c r="AI52" s="70" t="str">
        <f>AE52</f>
        <v>バディーSC</v>
      </c>
      <c r="AJ52" s="70"/>
      <c r="AK52" s="70"/>
      <c r="AL52" s="70"/>
      <c r="AM52" s="24"/>
      <c r="AN52" s="24"/>
    </row>
    <row r="53" spans="1:43" ht="22.5" customHeight="1" x14ac:dyDescent="0.45">
      <c r="A53" s="39">
        <v>6</v>
      </c>
      <c r="B53" s="39" t="s">
        <v>72</v>
      </c>
      <c r="C53" s="64">
        <v>0.47916666666666669</v>
      </c>
      <c r="D53" s="65"/>
      <c r="E53" s="89" t="s">
        <v>61</v>
      </c>
      <c r="F53" s="90"/>
      <c r="G53" s="90"/>
      <c r="H53" s="90"/>
      <c r="I53" s="90"/>
      <c r="J53" s="90"/>
      <c r="K53" s="90"/>
      <c r="L53" s="91"/>
      <c r="M53" s="67">
        <v>0</v>
      </c>
      <c r="N53" s="68"/>
      <c r="O53" s="59" t="s">
        <v>25</v>
      </c>
      <c r="P53" s="59"/>
      <c r="Q53" s="68">
        <v>3</v>
      </c>
      <c r="R53" s="69"/>
      <c r="S53" s="89" t="s">
        <v>53</v>
      </c>
      <c r="T53" s="90"/>
      <c r="U53" s="90"/>
      <c r="V53" s="90"/>
      <c r="W53" s="90"/>
      <c r="X53" s="90"/>
      <c r="Y53" s="90"/>
      <c r="Z53" s="91"/>
      <c r="AA53" s="70" t="s">
        <v>59</v>
      </c>
      <c r="AB53" s="70"/>
      <c r="AC53" s="70"/>
      <c r="AD53" s="70"/>
      <c r="AE53" s="70" t="s">
        <v>55</v>
      </c>
      <c r="AF53" s="70"/>
      <c r="AG53" s="70"/>
      <c r="AH53" s="70"/>
      <c r="AI53" s="70" t="str">
        <f>AE53</f>
        <v>六ツ川SC</v>
      </c>
      <c r="AJ53" s="70"/>
      <c r="AK53" s="70"/>
      <c r="AL53" s="70"/>
    </row>
    <row r="54" spans="1:43" ht="22.5" customHeight="1" x14ac:dyDescent="0.45">
      <c r="A54" s="33"/>
      <c r="B54" s="33"/>
      <c r="C54" s="40"/>
      <c r="D54" s="33"/>
      <c r="E54" s="41"/>
      <c r="F54" s="41"/>
      <c r="G54" s="41"/>
      <c r="H54" s="41"/>
      <c r="I54" s="41"/>
      <c r="J54" s="41"/>
      <c r="K54" s="41"/>
      <c r="L54" s="41"/>
      <c r="M54" s="20"/>
      <c r="N54" s="20"/>
      <c r="O54" s="33"/>
      <c r="P54" s="33"/>
      <c r="Q54" s="20"/>
      <c r="R54" s="20"/>
      <c r="S54" s="41"/>
      <c r="T54" s="41"/>
      <c r="U54" s="41"/>
      <c r="V54" s="41"/>
      <c r="W54" s="41"/>
      <c r="X54" s="41"/>
      <c r="Y54" s="41"/>
      <c r="Z54" s="41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43" ht="22.9" customHeight="1" x14ac:dyDescent="0.5">
      <c r="A55" s="84" t="s">
        <v>69</v>
      </c>
      <c r="B55" s="84"/>
      <c r="C55" s="84"/>
      <c r="D55" s="84"/>
      <c r="E55" s="42"/>
      <c r="F55" s="84" t="s">
        <v>85</v>
      </c>
      <c r="G55" s="84"/>
      <c r="H55" s="84"/>
      <c r="I55" s="84"/>
      <c r="J55" s="84"/>
      <c r="K55" s="84"/>
      <c r="L55" s="84"/>
      <c r="M55" s="84"/>
      <c r="N55" s="43"/>
      <c r="O55" s="43"/>
      <c r="P55" s="43"/>
      <c r="Q55" s="43"/>
      <c r="R55" s="43"/>
      <c r="S55" s="43"/>
      <c r="T55" s="43"/>
      <c r="U55" s="84" t="s">
        <v>15</v>
      </c>
      <c r="V55" s="84"/>
      <c r="W55" s="84"/>
      <c r="X55" s="84"/>
      <c r="Y55" s="84"/>
      <c r="Z55" s="84"/>
      <c r="AA55" s="84"/>
      <c r="AB55" s="84"/>
      <c r="AC55" s="84"/>
      <c r="AD55" s="44"/>
      <c r="AE55" s="44"/>
      <c r="AF55" s="44"/>
      <c r="AG55" s="44"/>
      <c r="AH55" s="85" t="s">
        <v>16</v>
      </c>
      <c r="AI55" s="85"/>
      <c r="AJ55" s="85"/>
      <c r="AK55" s="85"/>
      <c r="AL55" s="85"/>
      <c r="AM55" s="24"/>
      <c r="AN55" s="24"/>
    </row>
    <row r="56" spans="1:43" ht="22.9" customHeight="1" x14ac:dyDescent="0.15">
      <c r="A56" s="86" t="s">
        <v>10</v>
      </c>
      <c r="B56" s="87"/>
      <c r="C56" s="70" t="s">
        <v>11</v>
      </c>
      <c r="D56" s="70"/>
      <c r="E56" s="88" t="s">
        <v>17</v>
      </c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65" t="s">
        <v>12</v>
      </c>
      <c r="AB56" s="65"/>
      <c r="AC56" s="65"/>
      <c r="AD56" s="65"/>
      <c r="AE56" s="65" t="s">
        <v>13</v>
      </c>
      <c r="AF56" s="65"/>
      <c r="AG56" s="65"/>
      <c r="AH56" s="65"/>
      <c r="AI56" s="65" t="s">
        <v>13</v>
      </c>
      <c r="AJ56" s="65"/>
      <c r="AK56" s="65"/>
      <c r="AL56" s="65"/>
      <c r="AM56" s="24"/>
      <c r="AN56" s="24"/>
      <c r="AQ56" s="6"/>
    </row>
    <row r="57" spans="1:43" ht="22.9" customHeight="1" x14ac:dyDescent="0.15">
      <c r="A57" s="39">
        <v>1</v>
      </c>
      <c r="B57" s="39" t="s">
        <v>72</v>
      </c>
      <c r="C57" s="64">
        <v>0.39583333333333331</v>
      </c>
      <c r="D57" s="65"/>
      <c r="E57" s="66" t="s">
        <v>59</v>
      </c>
      <c r="F57" s="66"/>
      <c r="G57" s="66"/>
      <c r="H57" s="66"/>
      <c r="I57" s="66"/>
      <c r="J57" s="66"/>
      <c r="K57" s="66"/>
      <c r="L57" s="66"/>
      <c r="M57" s="67">
        <v>0</v>
      </c>
      <c r="N57" s="68"/>
      <c r="O57" s="59" t="s">
        <v>25</v>
      </c>
      <c r="P57" s="59"/>
      <c r="Q57" s="68">
        <v>13</v>
      </c>
      <c r="R57" s="69"/>
      <c r="S57" s="66" t="s">
        <v>57</v>
      </c>
      <c r="T57" s="66"/>
      <c r="U57" s="66"/>
      <c r="V57" s="66"/>
      <c r="W57" s="66"/>
      <c r="X57" s="66"/>
      <c r="Y57" s="66"/>
      <c r="Z57" s="66"/>
      <c r="AA57" s="70" t="s">
        <v>55</v>
      </c>
      <c r="AB57" s="70"/>
      <c r="AC57" s="70"/>
      <c r="AD57" s="70"/>
      <c r="AE57" s="70" t="s">
        <v>58</v>
      </c>
      <c r="AF57" s="70"/>
      <c r="AG57" s="70"/>
      <c r="AH57" s="70"/>
      <c r="AI57" s="70" t="str">
        <f t="shared" ref="AI57:AI61" si="34">AE57</f>
        <v>藤の木SC-A</v>
      </c>
      <c r="AJ57" s="70"/>
      <c r="AK57" s="70"/>
      <c r="AL57" s="70"/>
      <c r="AM57" s="24"/>
      <c r="AN57" s="24"/>
    </row>
    <row r="58" spans="1:43" ht="22.9" customHeight="1" x14ac:dyDescent="0.15">
      <c r="A58" s="39">
        <v>2</v>
      </c>
      <c r="B58" s="39" t="s">
        <v>72</v>
      </c>
      <c r="C58" s="64">
        <v>0.41666666666666669</v>
      </c>
      <c r="D58" s="65"/>
      <c r="E58" s="66" t="s">
        <v>55</v>
      </c>
      <c r="F58" s="66"/>
      <c r="G58" s="66"/>
      <c r="H58" s="66"/>
      <c r="I58" s="66"/>
      <c r="J58" s="66"/>
      <c r="K58" s="66"/>
      <c r="L58" s="66"/>
      <c r="M58" s="67">
        <v>1</v>
      </c>
      <c r="N58" s="68"/>
      <c r="O58" s="59" t="s">
        <v>25</v>
      </c>
      <c r="P58" s="59"/>
      <c r="Q58" s="68">
        <v>2</v>
      </c>
      <c r="R58" s="69"/>
      <c r="S58" s="66" t="s">
        <v>58</v>
      </c>
      <c r="T58" s="66"/>
      <c r="U58" s="66"/>
      <c r="V58" s="66"/>
      <c r="W58" s="66"/>
      <c r="X58" s="66"/>
      <c r="Y58" s="66"/>
      <c r="Z58" s="66"/>
      <c r="AA58" s="71" t="s">
        <v>60</v>
      </c>
      <c r="AB58" s="72"/>
      <c r="AC58" s="72"/>
      <c r="AD58" s="73"/>
      <c r="AE58" s="71" t="s">
        <v>61</v>
      </c>
      <c r="AF58" s="72"/>
      <c r="AG58" s="72"/>
      <c r="AH58" s="73"/>
      <c r="AI58" s="71" t="s">
        <v>61</v>
      </c>
      <c r="AJ58" s="72"/>
      <c r="AK58" s="72"/>
      <c r="AL58" s="73"/>
      <c r="AM58" s="24"/>
      <c r="AN58" s="24"/>
    </row>
    <row r="59" spans="1:43" ht="22.9" customHeight="1" x14ac:dyDescent="0.15">
      <c r="A59" s="39">
        <v>3</v>
      </c>
      <c r="B59" s="39" t="s">
        <v>72</v>
      </c>
      <c r="C59" s="64">
        <v>0.4375</v>
      </c>
      <c r="D59" s="65"/>
      <c r="E59" s="66" t="s">
        <v>56</v>
      </c>
      <c r="F59" s="66"/>
      <c r="G59" s="66"/>
      <c r="H59" s="66"/>
      <c r="I59" s="66"/>
      <c r="J59" s="66"/>
      <c r="K59" s="66"/>
      <c r="L59" s="66"/>
      <c r="M59" s="67">
        <v>13</v>
      </c>
      <c r="N59" s="68"/>
      <c r="O59" s="59" t="s">
        <v>25</v>
      </c>
      <c r="P59" s="59"/>
      <c r="Q59" s="68">
        <v>0</v>
      </c>
      <c r="R59" s="69"/>
      <c r="S59" s="66" t="s">
        <v>59</v>
      </c>
      <c r="T59" s="66"/>
      <c r="U59" s="66"/>
      <c r="V59" s="66"/>
      <c r="W59" s="66"/>
      <c r="X59" s="66"/>
      <c r="Y59" s="66"/>
      <c r="Z59" s="66"/>
      <c r="AA59" s="70" t="s">
        <v>61</v>
      </c>
      <c r="AB59" s="70"/>
      <c r="AC59" s="70"/>
      <c r="AD59" s="70"/>
      <c r="AE59" s="70" t="s">
        <v>57</v>
      </c>
      <c r="AF59" s="70"/>
      <c r="AG59" s="70"/>
      <c r="AH59" s="70"/>
      <c r="AI59" s="70" t="str">
        <f>AE59</f>
        <v>サザンFC</v>
      </c>
      <c r="AJ59" s="70"/>
      <c r="AK59" s="70"/>
      <c r="AL59" s="70"/>
      <c r="AM59" s="24"/>
      <c r="AN59" s="24"/>
    </row>
    <row r="60" spans="1:43" ht="22.9" customHeight="1" x14ac:dyDescent="0.15">
      <c r="A60" s="39">
        <v>4</v>
      </c>
      <c r="B60" s="39" t="s">
        <v>72</v>
      </c>
      <c r="C60" s="64">
        <v>0.45833333333333331</v>
      </c>
      <c r="D60" s="65"/>
      <c r="E60" s="66" t="s">
        <v>61</v>
      </c>
      <c r="F60" s="66"/>
      <c r="G60" s="66"/>
      <c r="H60" s="66"/>
      <c r="I60" s="66"/>
      <c r="J60" s="66"/>
      <c r="K60" s="66"/>
      <c r="L60" s="66"/>
      <c r="M60" s="67">
        <v>2</v>
      </c>
      <c r="N60" s="68"/>
      <c r="O60" s="59" t="s">
        <v>25</v>
      </c>
      <c r="P60" s="59"/>
      <c r="Q60" s="68">
        <v>1</v>
      </c>
      <c r="R60" s="69"/>
      <c r="S60" s="66" t="s">
        <v>55</v>
      </c>
      <c r="T60" s="66"/>
      <c r="U60" s="66"/>
      <c r="V60" s="66"/>
      <c r="W60" s="66"/>
      <c r="X60" s="66"/>
      <c r="Y60" s="66"/>
      <c r="Z60" s="66"/>
      <c r="AA60" s="70" t="s">
        <v>57</v>
      </c>
      <c r="AB60" s="70"/>
      <c r="AC60" s="70"/>
      <c r="AD60" s="70"/>
      <c r="AE60" s="70" t="s">
        <v>59</v>
      </c>
      <c r="AF60" s="70"/>
      <c r="AG60" s="70"/>
      <c r="AH60" s="70"/>
      <c r="AI60" s="70" t="str">
        <f t="shared" si="34"/>
        <v>藤の木SC-C</v>
      </c>
      <c r="AJ60" s="70"/>
      <c r="AK60" s="70"/>
      <c r="AL60" s="70"/>
      <c r="AM60" s="24"/>
      <c r="AN60" s="24"/>
    </row>
    <row r="61" spans="1:43" ht="22.5" x14ac:dyDescent="0.45">
      <c r="A61" s="39">
        <v>5</v>
      </c>
      <c r="B61" s="39" t="s">
        <v>72</v>
      </c>
      <c r="C61" s="64">
        <v>0.47916666666666669</v>
      </c>
      <c r="D61" s="65"/>
      <c r="E61" s="66" t="s">
        <v>50</v>
      </c>
      <c r="F61" s="66"/>
      <c r="G61" s="66"/>
      <c r="H61" s="66"/>
      <c r="I61" s="66"/>
      <c r="J61" s="66"/>
      <c r="K61" s="66"/>
      <c r="L61" s="66"/>
      <c r="M61" s="67">
        <v>0</v>
      </c>
      <c r="N61" s="68"/>
      <c r="O61" s="59" t="s">
        <v>25</v>
      </c>
      <c r="P61" s="59"/>
      <c r="Q61" s="68">
        <v>0</v>
      </c>
      <c r="R61" s="69"/>
      <c r="S61" s="66" t="s">
        <v>53</v>
      </c>
      <c r="T61" s="66"/>
      <c r="U61" s="66"/>
      <c r="V61" s="66"/>
      <c r="W61" s="66"/>
      <c r="X61" s="66"/>
      <c r="Y61" s="66"/>
      <c r="Z61" s="66"/>
      <c r="AA61" s="70" t="s">
        <v>56</v>
      </c>
      <c r="AB61" s="70"/>
      <c r="AC61" s="70"/>
      <c r="AD61" s="70"/>
      <c r="AE61" s="71" t="s">
        <v>55</v>
      </c>
      <c r="AF61" s="72"/>
      <c r="AG61" s="72"/>
      <c r="AH61" s="73"/>
      <c r="AI61" s="71" t="str">
        <f t="shared" si="34"/>
        <v>六ツ川SC</v>
      </c>
      <c r="AJ61" s="72"/>
      <c r="AK61" s="72"/>
      <c r="AL61" s="73"/>
    </row>
    <row r="62" spans="1:43" ht="22.9" customHeight="1" x14ac:dyDescent="0.15">
      <c r="A62" s="52">
        <v>6</v>
      </c>
      <c r="B62" s="52" t="s">
        <v>74</v>
      </c>
      <c r="C62" s="74">
        <v>0.5</v>
      </c>
      <c r="D62" s="75"/>
      <c r="E62" s="76" t="str">
        <f>B11</f>
        <v>六ツ川SC</v>
      </c>
      <c r="F62" s="76"/>
      <c r="G62" s="76"/>
      <c r="H62" s="76"/>
      <c r="I62" s="76"/>
      <c r="J62" s="76"/>
      <c r="K62" s="76"/>
      <c r="L62" s="76"/>
      <c r="M62" s="77"/>
      <c r="N62" s="78"/>
      <c r="O62" s="62" t="s">
        <v>25</v>
      </c>
      <c r="P62" s="62"/>
      <c r="Q62" s="78"/>
      <c r="R62" s="79"/>
      <c r="S62" s="76" t="str">
        <f>B17</f>
        <v>藤の木SC-C</v>
      </c>
      <c r="T62" s="76"/>
      <c r="U62" s="76"/>
      <c r="V62" s="76"/>
      <c r="W62" s="76"/>
      <c r="X62" s="76"/>
      <c r="Y62" s="76"/>
      <c r="Z62" s="76"/>
      <c r="AA62" s="80" t="str">
        <f>S70</f>
        <v>サザンFC</v>
      </c>
      <c r="AB62" s="80"/>
      <c r="AC62" s="80"/>
      <c r="AD62" s="80"/>
      <c r="AE62" s="81" t="str">
        <f>S68</f>
        <v>藤の木SC-B</v>
      </c>
      <c r="AF62" s="82"/>
      <c r="AG62" s="82"/>
      <c r="AH62" s="83"/>
      <c r="AI62" s="81" t="str">
        <f t="shared" ref="AI62" si="35">AE62</f>
        <v>藤の木SC-B</v>
      </c>
      <c r="AJ62" s="82"/>
      <c r="AK62" s="82"/>
      <c r="AL62" s="83"/>
      <c r="AM62" s="24"/>
      <c r="AN62" s="24"/>
    </row>
    <row r="63" spans="1:43" x14ac:dyDescent="0.45">
      <c r="A63" s="49"/>
      <c r="B63" s="49"/>
      <c r="C63" s="7"/>
      <c r="D63" s="7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</row>
    <row r="64" spans="1:43" ht="22.9" customHeight="1" x14ac:dyDescent="0.5">
      <c r="A64" s="84" t="s">
        <v>70</v>
      </c>
      <c r="B64" s="84"/>
      <c r="C64" s="84"/>
      <c r="D64" s="84"/>
      <c r="E64" s="42"/>
      <c r="F64" s="84" t="s">
        <v>86</v>
      </c>
      <c r="G64" s="84"/>
      <c r="H64" s="84"/>
      <c r="I64" s="84"/>
      <c r="J64" s="84"/>
      <c r="K64" s="84"/>
      <c r="L64" s="84"/>
      <c r="M64" s="84"/>
      <c r="N64" s="43"/>
      <c r="O64" s="43"/>
      <c r="P64" s="43"/>
      <c r="Q64" s="43"/>
      <c r="R64" s="43"/>
      <c r="S64" s="43"/>
      <c r="T64" s="43"/>
      <c r="U64" s="84" t="s">
        <v>46</v>
      </c>
      <c r="V64" s="84"/>
      <c r="W64" s="84"/>
      <c r="X64" s="84"/>
      <c r="Y64" s="84"/>
      <c r="Z64" s="84"/>
      <c r="AA64" s="84"/>
      <c r="AB64" s="84"/>
      <c r="AC64" s="84"/>
      <c r="AD64" s="44"/>
      <c r="AE64" s="44"/>
      <c r="AF64" s="44"/>
      <c r="AG64" s="44"/>
      <c r="AH64" s="85" t="s">
        <v>16</v>
      </c>
      <c r="AI64" s="85"/>
      <c r="AJ64" s="85"/>
      <c r="AK64" s="85"/>
      <c r="AL64" s="85"/>
      <c r="AM64" s="24"/>
      <c r="AN64" s="24"/>
    </row>
    <row r="65" spans="1:43" ht="22.9" customHeight="1" x14ac:dyDescent="0.15">
      <c r="A65" s="86" t="s">
        <v>10</v>
      </c>
      <c r="B65" s="87"/>
      <c r="C65" s="70" t="s">
        <v>11</v>
      </c>
      <c r="D65" s="70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65" t="s">
        <v>12</v>
      </c>
      <c r="AB65" s="65"/>
      <c r="AC65" s="65"/>
      <c r="AD65" s="65"/>
      <c r="AE65" s="65" t="s">
        <v>13</v>
      </c>
      <c r="AF65" s="65"/>
      <c r="AG65" s="65"/>
      <c r="AH65" s="65"/>
      <c r="AI65" s="65" t="s">
        <v>13</v>
      </c>
      <c r="AJ65" s="65"/>
      <c r="AK65" s="65"/>
      <c r="AL65" s="65"/>
      <c r="AM65" s="24"/>
      <c r="AN65" s="24"/>
      <c r="AQ65" s="6"/>
    </row>
    <row r="66" spans="1:43" ht="22.9" customHeight="1" x14ac:dyDescent="0.15">
      <c r="A66" s="53">
        <v>1</v>
      </c>
      <c r="B66" s="52" t="s">
        <v>71</v>
      </c>
      <c r="C66" s="74">
        <v>0.35416666666666669</v>
      </c>
      <c r="D66" s="75"/>
      <c r="E66" s="76" t="str">
        <f>B5</f>
        <v>みずきSC</v>
      </c>
      <c r="F66" s="76"/>
      <c r="G66" s="76"/>
      <c r="H66" s="76"/>
      <c r="I66" s="76"/>
      <c r="J66" s="76"/>
      <c r="K66" s="76"/>
      <c r="L66" s="76"/>
      <c r="M66" s="77">
        <v>3</v>
      </c>
      <c r="N66" s="78"/>
      <c r="O66" s="62" t="s">
        <v>25</v>
      </c>
      <c r="P66" s="62"/>
      <c r="Q66" s="78">
        <v>3</v>
      </c>
      <c r="R66" s="79"/>
      <c r="S66" s="76" t="str">
        <f>E62</f>
        <v>六ツ川SC</v>
      </c>
      <c r="T66" s="76"/>
      <c r="U66" s="76"/>
      <c r="V66" s="76"/>
      <c r="W66" s="76"/>
      <c r="X66" s="76"/>
      <c r="Y66" s="76"/>
      <c r="Z66" s="76"/>
      <c r="AA66" s="80" t="s">
        <v>90</v>
      </c>
      <c r="AB66" s="80"/>
      <c r="AC66" s="80"/>
      <c r="AD66" s="80"/>
      <c r="AE66" s="80" t="s">
        <v>51</v>
      </c>
      <c r="AF66" s="80"/>
      <c r="AG66" s="80"/>
      <c r="AH66" s="80"/>
      <c r="AI66" s="80" t="str">
        <f t="shared" ref="AI66" si="36">AE66</f>
        <v>藤の木SC-B</v>
      </c>
      <c r="AJ66" s="80"/>
      <c r="AK66" s="80"/>
      <c r="AL66" s="80"/>
      <c r="AM66" s="24"/>
      <c r="AN66" s="24"/>
    </row>
    <row r="67" spans="1:43" ht="15.75" customHeight="1" x14ac:dyDescent="0.15">
      <c r="A67" s="54">
        <v>2</v>
      </c>
      <c r="B67" s="58" t="s">
        <v>87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60"/>
      <c r="AM67" s="24"/>
      <c r="AN67" s="24"/>
    </row>
    <row r="68" spans="1:43" ht="22.9" customHeight="1" x14ac:dyDescent="0.15">
      <c r="A68" s="55"/>
      <c r="B68" s="51" t="s">
        <v>75</v>
      </c>
      <c r="C68" s="64">
        <v>0.38194444444444442</v>
      </c>
      <c r="D68" s="65"/>
      <c r="E68" s="66" t="str">
        <f>B9</f>
        <v>バディーSC</v>
      </c>
      <c r="F68" s="66"/>
      <c r="G68" s="66"/>
      <c r="H68" s="66"/>
      <c r="I68" s="66"/>
      <c r="J68" s="66"/>
      <c r="K68" s="66"/>
      <c r="L68" s="66"/>
      <c r="M68" s="67">
        <v>4</v>
      </c>
      <c r="N68" s="68"/>
      <c r="O68" s="59" t="s">
        <v>25</v>
      </c>
      <c r="P68" s="59"/>
      <c r="Q68" s="68">
        <v>0</v>
      </c>
      <c r="R68" s="69"/>
      <c r="S68" s="66" t="str">
        <f>B15</f>
        <v>藤の木SC-B</v>
      </c>
      <c r="T68" s="66"/>
      <c r="U68" s="66"/>
      <c r="V68" s="66"/>
      <c r="W68" s="66"/>
      <c r="X68" s="66"/>
      <c r="Y68" s="66"/>
      <c r="Z68" s="66"/>
      <c r="AA68" s="70" t="s">
        <v>54</v>
      </c>
      <c r="AB68" s="70"/>
      <c r="AC68" s="70"/>
      <c r="AD68" s="70"/>
      <c r="AE68" s="70" t="s">
        <v>97</v>
      </c>
      <c r="AF68" s="70"/>
      <c r="AG68" s="70"/>
      <c r="AH68" s="70"/>
      <c r="AI68" s="70" t="str">
        <f>AE68</f>
        <v>みずきSC</v>
      </c>
      <c r="AJ68" s="70"/>
      <c r="AK68" s="70"/>
      <c r="AL68" s="70"/>
      <c r="AM68" s="24"/>
      <c r="AN68" s="24"/>
    </row>
    <row r="69" spans="1:43" ht="15.75" customHeight="1" x14ac:dyDescent="0.15">
      <c r="A69" s="54">
        <v>3</v>
      </c>
      <c r="B69" s="58" t="s">
        <v>87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60"/>
      <c r="AM69" s="24"/>
      <c r="AN69" s="24"/>
    </row>
    <row r="70" spans="1:43" ht="22.9" customHeight="1" x14ac:dyDescent="0.15">
      <c r="A70" s="55"/>
      <c r="B70" s="51" t="s">
        <v>76</v>
      </c>
      <c r="C70" s="64">
        <v>0.40972222222222227</v>
      </c>
      <c r="D70" s="65"/>
      <c r="E70" s="66" t="str">
        <f>B13</f>
        <v>藤の木SC-A</v>
      </c>
      <c r="F70" s="66"/>
      <c r="G70" s="66"/>
      <c r="H70" s="66"/>
      <c r="I70" s="66"/>
      <c r="J70" s="66"/>
      <c r="K70" s="66"/>
      <c r="L70" s="66"/>
      <c r="M70" s="67">
        <v>4</v>
      </c>
      <c r="N70" s="68"/>
      <c r="O70" s="59" t="s">
        <v>25</v>
      </c>
      <c r="P70" s="59"/>
      <c r="Q70" s="68">
        <v>1</v>
      </c>
      <c r="R70" s="69"/>
      <c r="S70" s="66" t="str">
        <f>B7</f>
        <v>サザンFC</v>
      </c>
      <c r="T70" s="66"/>
      <c r="U70" s="66"/>
      <c r="V70" s="66"/>
      <c r="W70" s="66"/>
      <c r="X70" s="66"/>
      <c r="Y70" s="66"/>
      <c r="Z70" s="66"/>
      <c r="AA70" s="71" t="s">
        <v>80</v>
      </c>
      <c r="AB70" s="72"/>
      <c r="AC70" s="72"/>
      <c r="AD70" s="73"/>
      <c r="AE70" s="71" t="s">
        <v>89</v>
      </c>
      <c r="AF70" s="72"/>
      <c r="AG70" s="72"/>
      <c r="AH70" s="73"/>
      <c r="AI70" s="70" t="str">
        <f>AE70</f>
        <v>1の負け</v>
      </c>
      <c r="AJ70" s="70"/>
      <c r="AK70" s="70"/>
      <c r="AL70" s="70"/>
      <c r="AM70" s="24"/>
      <c r="AN70" s="24"/>
    </row>
    <row r="71" spans="1:43" ht="15.75" customHeight="1" x14ac:dyDescent="0.15">
      <c r="A71" s="56">
        <v>4</v>
      </c>
      <c r="B71" s="61" t="s">
        <v>87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3"/>
      <c r="AM71" s="24"/>
      <c r="AN71" s="24"/>
    </row>
    <row r="72" spans="1:43" ht="22.5" x14ac:dyDescent="0.45">
      <c r="A72" s="57"/>
      <c r="B72" s="52" t="s">
        <v>71</v>
      </c>
      <c r="C72" s="74">
        <v>0.4375</v>
      </c>
      <c r="D72" s="75"/>
      <c r="E72" s="76" t="str">
        <f>E66</f>
        <v>みずきSC</v>
      </c>
      <c r="F72" s="76"/>
      <c r="G72" s="76"/>
      <c r="H72" s="76"/>
      <c r="I72" s="76"/>
      <c r="J72" s="76"/>
      <c r="K72" s="76"/>
      <c r="L72" s="76"/>
      <c r="M72" s="77">
        <v>4</v>
      </c>
      <c r="N72" s="78"/>
      <c r="O72" s="62" t="s">
        <v>25</v>
      </c>
      <c r="P72" s="62"/>
      <c r="Q72" s="78">
        <v>0</v>
      </c>
      <c r="R72" s="79"/>
      <c r="S72" s="76" t="str">
        <f>S62</f>
        <v>藤の木SC-C</v>
      </c>
      <c r="T72" s="76"/>
      <c r="U72" s="76"/>
      <c r="V72" s="76"/>
      <c r="W72" s="76"/>
      <c r="X72" s="76"/>
      <c r="Y72" s="76"/>
      <c r="Z72" s="76"/>
      <c r="AA72" s="80" t="s">
        <v>93</v>
      </c>
      <c r="AB72" s="80"/>
      <c r="AC72" s="80"/>
      <c r="AD72" s="80"/>
      <c r="AE72" s="81" t="s">
        <v>79</v>
      </c>
      <c r="AF72" s="82"/>
      <c r="AG72" s="82"/>
      <c r="AH72" s="83"/>
      <c r="AI72" s="81" t="str">
        <f t="shared" ref="AI72" si="37">AE72</f>
        <v>3の負け</v>
      </c>
      <c r="AJ72" s="82"/>
      <c r="AK72" s="82"/>
      <c r="AL72" s="83"/>
    </row>
    <row r="73" spans="1:43" ht="15.75" customHeight="1" x14ac:dyDescent="0.45">
      <c r="A73" s="54">
        <v>5</v>
      </c>
      <c r="B73" s="58" t="s">
        <v>87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60"/>
    </row>
    <row r="74" spans="1:43" ht="22.9" customHeight="1" x14ac:dyDescent="0.15">
      <c r="A74" s="55"/>
      <c r="B74" s="51" t="s">
        <v>77</v>
      </c>
      <c r="C74" s="64">
        <v>0.46527777777777773</v>
      </c>
      <c r="D74" s="65"/>
      <c r="E74" s="66" t="s">
        <v>91</v>
      </c>
      <c r="F74" s="66"/>
      <c r="G74" s="66"/>
      <c r="H74" s="66"/>
      <c r="I74" s="66"/>
      <c r="J74" s="66"/>
      <c r="K74" s="66"/>
      <c r="L74" s="66"/>
      <c r="M74" s="67">
        <v>0</v>
      </c>
      <c r="N74" s="68"/>
      <c r="O74" s="59" t="s">
        <v>25</v>
      </c>
      <c r="P74" s="59"/>
      <c r="Q74" s="68">
        <v>3</v>
      </c>
      <c r="R74" s="69"/>
      <c r="S74" s="66" t="s">
        <v>79</v>
      </c>
      <c r="T74" s="66"/>
      <c r="U74" s="66"/>
      <c r="V74" s="66"/>
      <c r="W74" s="66"/>
      <c r="X74" s="66"/>
      <c r="Y74" s="66"/>
      <c r="Z74" s="66"/>
      <c r="AA74" s="70" t="s">
        <v>95</v>
      </c>
      <c r="AB74" s="70"/>
      <c r="AC74" s="70"/>
      <c r="AD74" s="70"/>
      <c r="AE74" s="70" t="s">
        <v>96</v>
      </c>
      <c r="AF74" s="70"/>
      <c r="AG74" s="70"/>
      <c r="AH74" s="70"/>
      <c r="AI74" s="70" t="str">
        <f>AE74</f>
        <v>4の負け</v>
      </c>
      <c r="AJ74" s="70"/>
      <c r="AK74" s="70"/>
      <c r="AL74" s="70"/>
      <c r="AM74" s="24"/>
      <c r="AN74" s="24"/>
    </row>
    <row r="75" spans="1:43" ht="15.75" customHeight="1" x14ac:dyDescent="0.15">
      <c r="A75" s="54">
        <v>6</v>
      </c>
      <c r="B75" s="58" t="s">
        <v>87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60"/>
      <c r="AM75" s="24"/>
      <c r="AN75" s="24"/>
    </row>
    <row r="76" spans="1:43" ht="22.9" customHeight="1" x14ac:dyDescent="0.15">
      <c r="A76" s="55"/>
      <c r="B76" s="51" t="s">
        <v>78</v>
      </c>
      <c r="C76" s="64">
        <v>0.49305555555555558</v>
      </c>
      <c r="D76" s="65"/>
      <c r="E76" s="66" t="s">
        <v>92</v>
      </c>
      <c r="F76" s="66"/>
      <c r="G76" s="66"/>
      <c r="H76" s="66"/>
      <c r="I76" s="66"/>
      <c r="J76" s="66"/>
      <c r="K76" s="66"/>
      <c r="L76" s="66"/>
      <c r="M76" s="67">
        <v>1</v>
      </c>
      <c r="N76" s="68"/>
      <c r="O76" s="142" t="s">
        <v>98</v>
      </c>
      <c r="P76" s="103"/>
      <c r="Q76" s="68">
        <v>1</v>
      </c>
      <c r="R76" s="69"/>
      <c r="S76" s="66" t="s">
        <v>81</v>
      </c>
      <c r="T76" s="66"/>
      <c r="U76" s="66"/>
      <c r="V76" s="66"/>
      <c r="W76" s="66"/>
      <c r="X76" s="66"/>
      <c r="Y76" s="66"/>
      <c r="Z76" s="66"/>
      <c r="AA76" s="70" t="s">
        <v>82</v>
      </c>
      <c r="AB76" s="70"/>
      <c r="AC76" s="70"/>
      <c r="AD76" s="70"/>
      <c r="AE76" s="71" t="s">
        <v>82</v>
      </c>
      <c r="AF76" s="72"/>
      <c r="AG76" s="72"/>
      <c r="AH76" s="73"/>
      <c r="AI76" s="71" t="str">
        <f t="shared" ref="AI76" si="38">AE76</f>
        <v>本部</v>
      </c>
      <c r="AJ76" s="72"/>
      <c r="AK76" s="72"/>
      <c r="AL76" s="73"/>
      <c r="AM76" s="24"/>
      <c r="AN76" s="24"/>
    </row>
    <row r="77" spans="1:43" ht="22.9" customHeight="1" x14ac:dyDescent="0.15">
      <c r="A77" s="67" t="s">
        <v>88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9"/>
      <c r="AM77" s="24"/>
      <c r="AN77" s="24"/>
    </row>
    <row r="78" spans="1:43" ht="20.45" customHeight="1" x14ac:dyDescent="0.45">
      <c r="A78" s="49"/>
      <c r="B78" s="49"/>
      <c r="C78" s="7"/>
      <c r="D78" s="7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24"/>
      <c r="AN78" s="24"/>
    </row>
    <row r="79" spans="1:43" x14ac:dyDescent="0.45">
      <c r="C79" s="38"/>
      <c r="D79" s="38"/>
    </row>
    <row r="80" spans="1:43" x14ac:dyDescent="0.45">
      <c r="C80" s="38"/>
      <c r="D80" s="38"/>
    </row>
    <row r="81" spans="3:4" x14ac:dyDescent="0.45">
      <c r="C81" s="38"/>
      <c r="D81" s="38"/>
    </row>
  </sheetData>
  <mergeCells count="480">
    <mergeCell ref="A77:AL77"/>
    <mergeCell ref="AI40:AL40"/>
    <mergeCell ref="AI44:AL44"/>
    <mergeCell ref="C53:D53"/>
    <mergeCell ref="E53:L53"/>
    <mergeCell ref="M53:N53"/>
    <mergeCell ref="O53:P53"/>
    <mergeCell ref="Q53:R53"/>
    <mergeCell ref="S53:Z53"/>
    <mergeCell ref="AA53:AD53"/>
    <mergeCell ref="AE53:AH53"/>
    <mergeCell ref="AI53:AL53"/>
    <mergeCell ref="C52:D52"/>
    <mergeCell ref="E52:L52"/>
    <mergeCell ref="M52:N52"/>
    <mergeCell ref="O52:P52"/>
    <mergeCell ref="Q52:R52"/>
    <mergeCell ref="S52:Z52"/>
    <mergeCell ref="AA52:AD52"/>
    <mergeCell ref="AE52:AH52"/>
    <mergeCell ref="AI52:AL52"/>
    <mergeCell ref="C50:D50"/>
    <mergeCell ref="E50:L50"/>
    <mergeCell ref="M50:N50"/>
    <mergeCell ref="AA36:AD36"/>
    <mergeCell ref="AE36:AH36"/>
    <mergeCell ref="AI36:AL36"/>
    <mergeCell ref="A37:A38"/>
    <mergeCell ref="A33:A34"/>
    <mergeCell ref="B43:AL43"/>
    <mergeCell ref="B35:AL35"/>
    <mergeCell ref="B39:AL39"/>
    <mergeCell ref="B41:AL41"/>
    <mergeCell ref="B37:AL37"/>
    <mergeCell ref="B33:AL33"/>
    <mergeCell ref="AI38:AL38"/>
    <mergeCell ref="E38:L38"/>
    <mergeCell ref="C38:D38"/>
    <mergeCell ref="Q38:R38"/>
    <mergeCell ref="S38:Z38"/>
    <mergeCell ref="C42:D42"/>
    <mergeCell ref="M38:N38"/>
    <mergeCell ref="O38:P38"/>
    <mergeCell ref="AA42:AD42"/>
    <mergeCell ref="AE42:AH42"/>
    <mergeCell ref="AI42:AL42"/>
    <mergeCell ref="AA40:AD40"/>
    <mergeCell ref="AE40:AH40"/>
    <mergeCell ref="O50:P50"/>
    <mergeCell ref="Q50:R50"/>
    <mergeCell ref="S50:Z50"/>
    <mergeCell ref="AA50:AD50"/>
    <mergeCell ref="AE50:AH50"/>
    <mergeCell ref="AI50:AL50"/>
    <mergeCell ref="C51:D51"/>
    <mergeCell ref="E51:L51"/>
    <mergeCell ref="M51:N51"/>
    <mergeCell ref="O51:P51"/>
    <mergeCell ref="Q51:R51"/>
    <mergeCell ref="S51:Z51"/>
    <mergeCell ref="AA51:AD51"/>
    <mergeCell ref="AE51:AH51"/>
    <mergeCell ref="AI51:AL51"/>
    <mergeCell ref="C48:D48"/>
    <mergeCell ref="E48:L48"/>
    <mergeCell ref="M48:N48"/>
    <mergeCell ref="O48:P48"/>
    <mergeCell ref="Q48:R48"/>
    <mergeCell ref="S48:Z48"/>
    <mergeCell ref="AA48:AD48"/>
    <mergeCell ref="AE48:AH48"/>
    <mergeCell ref="AI48:AL48"/>
    <mergeCell ref="A46:D46"/>
    <mergeCell ref="F46:M46"/>
    <mergeCell ref="U46:AC46"/>
    <mergeCell ref="AH46:AL46"/>
    <mergeCell ref="A47:B47"/>
    <mergeCell ref="C47:D47"/>
    <mergeCell ref="E47:Z47"/>
    <mergeCell ref="AA47:AD47"/>
    <mergeCell ref="AE47:AH47"/>
    <mergeCell ref="AI47:AL47"/>
    <mergeCell ref="O27:P27"/>
    <mergeCell ref="Q27:R27"/>
    <mergeCell ref="S27:Z27"/>
    <mergeCell ref="AA27:AD27"/>
    <mergeCell ref="AE27:AH27"/>
    <mergeCell ref="AI27:AL27"/>
    <mergeCell ref="C29:D29"/>
    <mergeCell ref="E29:L29"/>
    <mergeCell ref="M29:N29"/>
    <mergeCell ref="O29:P29"/>
    <mergeCell ref="Q29:R29"/>
    <mergeCell ref="S29:Z29"/>
    <mergeCell ref="AA29:AD29"/>
    <mergeCell ref="AE29:AH29"/>
    <mergeCell ref="AI29:AL29"/>
    <mergeCell ref="AA38:AD38"/>
    <mergeCell ref="AE38:AH38"/>
    <mergeCell ref="A22:D22"/>
    <mergeCell ref="F22:M22"/>
    <mergeCell ref="U22:AC22"/>
    <mergeCell ref="AH22:AL22"/>
    <mergeCell ref="A23:B23"/>
    <mergeCell ref="C23:D23"/>
    <mergeCell ref="E23:Z23"/>
    <mergeCell ref="AA23:AD23"/>
    <mergeCell ref="AE23:AH23"/>
    <mergeCell ref="AI23:AL23"/>
    <mergeCell ref="AA26:AD26"/>
    <mergeCell ref="AE26:AH26"/>
    <mergeCell ref="AI26:AL26"/>
    <mergeCell ref="C28:D28"/>
    <mergeCell ref="E28:L28"/>
    <mergeCell ref="M28:N28"/>
    <mergeCell ref="O28:P28"/>
    <mergeCell ref="Q28:R28"/>
    <mergeCell ref="S28:Z28"/>
    <mergeCell ref="AA28:AD28"/>
    <mergeCell ref="AE28:AH28"/>
    <mergeCell ref="AI28:AL28"/>
    <mergeCell ref="AE60:AH60"/>
    <mergeCell ref="AI60:AL60"/>
    <mergeCell ref="C24:D24"/>
    <mergeCell ref="E24:L24"/>
    <mergeCell ref="M24:N24"/>
    <mergeCell ref="O24:P24"/>
    <mergeCell ref="Q24:R24"/>
    <mergeCell ref="S25:Z25"/>
    <mergeCell ref="AA24:AD24"/>
    <mergeCell ref="AE24:AH24"/>
    <mergeCell ref="AE58:AH58"/>
    <mergeCell ref="AE57:AH57"/>
    <mergeCell ref="C44:D44"/>
    <mergeCell ref="E44:L44"/>
    <mergeCell ref="M44:N44"/>
    <mergeCell ref="O44:P44"/>
    <mergeCell ref="Q44:R44"/>
    <mergeCell ref="S44:Z44"/>
    <mergeCell ref="AA44:AD44"/>
    <mergeCell ref="AE44:AH44"/>
    <mergeCell ref="M36:N36"/>
    <mergeCell ref="O36:P36"/>
    <mergeCell ref="Q36:R36"/>
    <mergeCell ref="S36:Z36"/>
    <mergeCell ref="AI57:AL57"/>
    <mergeCell ref="E59:L59"/>
    <mergeCell ref="M59:N59"/>
    <mergeCell ref="O59:P59"/>
    <mergeCell ref="Q59:R59"/>
    <mergeCell ref="S59:Z59"/>
    <mergeCell ref="AA59:AD59"/>
    <mergeCell ref="AE59:AH59"/>
    <mergeCell ref="AI59:AL59"/>
    <mergeCell ref="AI58:AL58"/>
    <mergeCell ref="L13:N13"/>
    <mergeCell ref="O7:Q7"/>
    <mergeCell ref="R9:T9"/>
    <mergeCell ref="U11:W11"/>
    <mergeCell ref="O11:Q12"/>
    <mergeCell ref="O34:P34"/>
    <mergeCell ref="Q34:R34"/>
    <mergeCell ref="M34:N34"/>
    <mergeCell ref="E34:L34"/>
    <mergeCell ref="S34:Z34"/>
    <mergeCell ref="L15:N15"/>
    <mergeCell ref="L7:N7"/>
    <mergeCell ref="R15:T15"/>
    <mergeCell ref="I7:K8"/>
    <mergeCell ref="M26:N26"/>
    <mergeCell ref="O26:P26"/>
    <mergeCell ref="Q26:R26"/>
    <mergeCell ref="S26:Z26"/>
    <mergeCell ref="R7:T7"/>
    <mergeCell ref="O9:Q9"/>
    <mergeCell ref="R11:T11"/>
    <mergeCell ref="E26:L26"/>
    <mergeCell ref="E27:L27"/>
    <mergeCell ref="M27:N27"/>
    <mergeCell ref="AG9:AG10"/>
    <mergeCell ref="AH9:AL10"/>
    <mergeCell ref="AD11:AD12"/>
    <mergeCell ref="AE11:AE12"/>
    <mergeCell ref="AF11:AF12"/>
    <mergeCell ref="AG11:AG12"/>
    <mergeCell ref="AH11:AL12"/>
    <mergeCell ref="U7:W7"/>
    <mergeCell ref="X7:Z7"/>
    <mergeCell ref="AA7:AA8"/>
    <mergeCell ref="A11:A12"/>
    <mergeCell ref="B11:E12"/>
    <mergeCell ref="F11:H11"/>
    <mergeCell ref="I11:K11"/>
    <mergeCell ref="L11:N11"/>
    <mergeCell ref="X11:Z11"/>
    <mergeCell ref="AA11:AA12"/>
    <mergeCell ref="AB11:AB12"/>
    <mergeCell ref="AC11:AC12"/>
    <mergeCell ref="A9:A10"/>
    <mergeCell ref="B9:E10"/>
    <mergeCell ref="F9:H9"/>
    <mergeCell ref="I9:K9"/>
    <mergeCell ref="L9:N10"/>
    <mergeCell ref="U9:W9"/>
    <mergeCell ref="X9:Z9"/>
    <mergeCell ref="AA9:AA10"/>
    <mergeCell ref="AB9:AB10"/>
    <mergeCell ref="C62:D62"/>
    <mergeCell ref="Z63:AL63"/>
    <mergeCell ref="C61:D61"/>
    <mergeCell ref="E61:L61"/>
    <mergeCell ref="M61:N61"/>
    <mergeCell ref="O61:P61"/>
    <mergeCell ref="Q61:R61"/>
    <mergeCell ref="S61:Z61"/>
    <mergeCell ref="AA61:AD61"/>
    <mergeCell ref="AE61:AH61"/>
    <mergeCell ref="AI61:AL61"/>
    <mergeCell ref="E62:L62"/>
    <mergeCell ref="M62:N62"/>
    <mergeCell ref="O62:P62"/>
    <mergeCell ref="Q62:R62"/>
    <mergeCell ref="S62:Z62"/>
    <mergeCell ref="AA62:AD62"/>
    <mergeCell ref="AE62:AH62"/>
    <mergeCell ref="AI62:AL62"/>
    <mergeCell ref="C60:D60"/>
    <mergeCell ref="C58:D58"/>
    <mergeCell ref="E58:L58"/>
    <mergeCell ref="M58:N58"/>
    <mergeCell ref="O58:P58"/>
    <mergeCell ref="Q58:R58"/>
    <mergeCell ref="S58:Z58"/>
    <mergeCell ref="AA58:AD58"/>
    <mergeCell ref="C59:D59"/>
    <mergeCell ref="E60:L60"/>
    <mergeCell ref="M60:N60"/>
    <mergeCell ref="O60:P60"/>
    <mergeCell ref="Q60:R60"/>
    <mergeCell ref="S60:Z60"/>
    <mergeCell ref="AA60:AD60"/>
    <mergeCell ref="C57:D57"/>
    <mergeCell ref="E57:L57"/>
    <mergeCell ref="M57:N57"/>
    <mergeCell ref="O57:P57"/>
    <mergeCell ref="Q57:R57"/>
    <mergeCell ref="S57:Z57"/>
    <mergeCell ref="AA57:AD57"/>
    <mergeCell ref="A55:D55"/>
    <mergeCell ref="F55:M55"/>
    <mergeCell ref="U55:AC55"/>
    <mergeCell ref="AH55:AL55"/>
    <mergeCell ref="C56:D56"/>
    <mergeCell ref="A56:B56"/>
    <mergeCell ref="E56:Z56"/>
    <mergeCell ref="AA56:AD56"/>
    <mergeCell ref="AE56:AH56"/>
    <mergeCell ref="AI56:AL56"/>
    <mergeCell ref="C36:D36"/>
    <mergeCell ref="C40:D40"/>
    <mergeCell ref="E40:L40"/>
    <mergeCell ref="M40:N40"/>
    <mergeCell ref="O40:P40"/>
    <mergeCell ref="Q40:R40"/>
    <mergeCell ref="S40:Z40"/>
    <mergeCell ref="E36:L36"/>
    <mergeCell ref="E42:L42"/>
    <mergeCell ref="M42:N42"/>
    <mergeCell ref="O42:P42"/>
    <mergeCell ref="Q42:R42"/>
    <mergeCell ref="S42:Z42"/>
    <mergeCell ref="A43:A44"/>
    <mergeCell ref="A35:A36"/>
    <mergeCell ref="A39:A40"/>
    <mergeCell ref="A41:A42"/>
    <mergeCell ref="C32:D32"/>
    <mergeCell ref="C34:D34"/>
    <mergeCell ref="AI34:AL34"/>
    <mergeCell ref="AE34:AH34"/>
    <mergeCell ref="AA34:AD34"/>
    <mergeCell ref="E32:Z32"/>
    <mergeCell ref="AI32:AL32"/>
    <mergeCell ref="AE32:AH32"/>
    <mergeCell ref="AA32:AD32"/>
    <mergeCell ref="A31:D31"/>
    <mergeCell ref="F31:M31"/>
    <mergeCell ref="U31:AC31"/>
    <mergeCell ref="AH31:AL31"/>
    <mergeCell ref="AB17:AB18"/>
    <mergeCell ref="AC17:AC18"/>
    <mergeCell ref="AD17:AD18"/>
    <mergeCell ref="AE17:AE18"/>
    <mergeCell ref="AF17:AF18"/>
    <mergeCell ref="AG17:AG18"/>
    <mergeCell ref="O17:Q17"/>
    <mergeCell ref="R17:T17"/>
    <mergeCell ref="AI24:AL24"/>
    <mergeCell ref="C25:D25"/>
    <mergeCell ref="E25:L25"/>
    <mergeCell ref="M25:N25"/>
    <mergeCell ref="O25:P25"/>
    <mergeCell ref="Q25:R25"/>
    <mergeCell ref="S24:Z24"/>
    <mergeCell ref="AA25:AD25"/>
    <mergeCell ref="AE25:AH25"/>
    <mergeCell ref="AI25:AL25"/>
    <mergeCell ref="C26:D26"/>
    <mergeCell ref="C27:D27"/>
    <mergeCell ref="AG13:AG14"/>
    <mergeCell ref="AH15:AL16"/>
    <mergeCell ref="B15:E16"/>
    <mergeCell ref="A17:A18"/>
    <mergeCell ref="F17:H17"/>
    <mergeCell ref="I17:K17"/>
    <mergeCell ref="L17:N17"/>
    <mergeCell ref="U17:W17"/>
    <mergeCell ref="X17:Z18"/>
    <mergeCell ref="AA17:AA18"/>
    <mergeCell ref="AB15:AB16"/>
    <mergeCell ref="AC15:AC16"/>
    <mergeCell ref="AD15:AD16"/>
    <mergeCell ref="AE15:AE16"/>
    <mergeCell ref="AF15:AF16"/>
    <mergeCell ref="AG15:AG16"/>
    <mergeCell ref="AH17:AL18"/>
    <mergeCell ref="B17:E18"/>
    <mergeCell ref="A15:A16"/>
    <mergeCell ref="F15:H15"/>
    <mergeCell ref="I15:K15"/>
    <mergeCell ref="O13:Q13"/>
    <mergeCell ref="R13:T14"/>
    <mergeCell ref="O15:Q15"/>
    <mergeCell ref="AE13:AE14"/>
    <mergeCell ref="AF13:AF14"/>
    <mergeCell ref="X5:Z5"/>
    <mergeCell ref="AA5:AA6"/>
    <mergeCell ref="U15:W16"/>
    <mergeCell ref="X15:Z15"/>
    <mergeCell ref="AA15:AA16"/>
    <mergeCell ref="AB13:AB14"/>
    <mergeCell ref="AC13:AC14"/>
    <mergeCell ref="AB5:AB6"/>
    <mergeCell ref="AC5:AC6"/>
    <mergeCell ref="AC9:AC10"/>
    <mergeCell ref="AD9:AD10"/>
    <mergeCell ref="AE9:AE10"/>
    <mergeCell ref="AF9:AF10"/>
    <mergeCell ref="AD5:AD6"/>
    <mergeCell ref="AE5:AE6"/>
    <mergeCell ref="A32:B32"/>
    <mergeCell ref="AF5:AF6"/>
    <mergeCell ref="AG5:AG6"/>
    <mergeCell ref="AH7:AL8"/>
    <mergeCell ref="B7:E8"/>
    <mergeCell ref="A13:A14"/>
    <mergeCell ref="F13:H13"/>
    <mergeCell ref="I13:K13"/>
    <mergeCell ref="U13:W13"/>
    <mergeCell ref="X13:Z13"/>
    <mergeCell ref="AA13:AA14"/>
    <mergeCell ref="AB7:AB8"/>
    <mergeCell ref="AC7:AC8"/>
    <mergeCell ref="AD7:AD8"/>
    <mergeCell ref="AE7:AE8"/>
    <mergeCell ref="AF7:AF8"/>
    <mergeCell ref="AG7:AG8"/>
    <mergeCell ref="AH13:AL14"/>
    <mergeCell ref="B13:E14"/>
    <mergeCell ref="AD13:AD14"/>
    <mergeCell ref="L5:N5"/>
    <mergeCell ref="U5:W5"/>
    <mergeCell ref="A7:A8"/>
    <mergeCell ref="F7:H7"/>
    <mergeCell ref="A1:AL1"/>
    <mergeCell ref="F2:K2"/>
    <mergeCell ref="M2:V2"/>
    <mergeCell ref="AH4:AL4"/>
    <mergeCell ref="AH5:AL6"/>
    <mergeCell ref="B5:E6"/>
    <mergeCell ref="B4:E4"/>
    <mergeCell ref="A3:E3"/>
    <mergeCell ref="Y3:Z3"/>
    <mergeCell ref="AA3:AE3"/>
    <mergeCell ref="AF3:AG3"/>
    <mergeCell ref="AH3:AL3"/>
    <mergeCell ref="F4:H4"/>
    <mergeCell ref="I4:K4"/>
    <mergeCell ref="L4:N4"/>
    <mergeCell ref="U4:W4"/>
    <mergeCell ref="X4:Z4"/>
    <mergeCell ref="A5:A6"/>
    <mergeCell ref="F5:H6"/>
    <mergeCell ref="I5:K5"/>
    <mergeCell ref="O4:Q4"/>
    <mergeCell ref="R4:T4"/>
    <mergeCell ref="O5:Q5"/>
    <mergeCell ref="R5:T5"/>
    <mergeCell ref="C49:D49"/>
    <mergeCell ref="E49:L49"/>
    <mergeCell ref="M49:N49"/>
    <mergeCell ref="O49:P49"/>
    <mergeCell ref="Q49:R49"/>
    <mergeCell ref="S49:Z49"/>
    <mergeCell ref="AA49:AD49"/>
    <mergeCell ref="AE49:AH49"/>
    <mergeCell ref="AI49:AL49"/>
    <mergeCell ref="A64:D64"/>
    <mergeCell ref="F64:M64"/>
    <mergeCell ref="U64:AC64"/>
    <mergeCell ref="AH64:AL64"/>
    <mergeCell ref="A65:B65"/>
    <mergeCell ref="C65:D65"/>
    <mergeCell ref="E65:Z65"/>
    <mergeCell ref="AA65:AD65"/>
    <mergeCell ref="AE65:AH65"/>
    <mergeCell ref="AI65:AL65"/>
    <mergeCell ref="AE74:AH74"/>
    <mergeCell ref="AI74:AL74"/>
    <mergeCell ref="M66:N66"/>
    <mergeCell ref="O66:P66"/>
    <mergeCell ref="Q66:R66"/>
    <mergeCell ref="S66:Z66"/>
    <mergeCell ref="AA66:AD66"/>
    <mergeCell ref="AE66:AH66"/>
    <mergeCell ref="AI66:AL66"/>
    <mergeCell ref="C66:D66"/>
    <mergeCell ref="E66:L66"/>
    <mergeCell ref="C74:D74"/>
    <mergeCell ref="E74:L74"/>
    <mergeCell ref="M74:N74"/>
    <mergeCell ref="O74:P74"/>
    <mergeCell ref="Q74:R74"/>
    <mergeCell ref="S74:Z74"/>
    <mergeCell ref="AA74:AD74"/>
    <mergeCell ref="S72:Z72"/>
    <mergeCell ref="AA72:AD72"/>
    <mergeCell ref="AE72:AH72"/>
    <mergeCell ref="AI72:AL72"/>
    <mergeCell ref="C68:D68"/>
    <mergeCell ref="E68:L68"/>
    <mergeCell ref="M68:N68"/>
    <mergeCell ref="O68:P68"/>
    <mergeCell ref="Q68:R68"/>
    <mergeCell ref="S68:Z68"/>
    <mergeCell ref="AA68:AD68"/>
    <mergeCell ref="AE68:AH68"/>
    <mergeCell ref="AI68:AL68"/>
    <mergeCell ref="C70:D70"/>
    <mergeCell ref="E70:L70"/>
    <mergeCell ref="M70:N70"/>
    <mergeCell ref="O70:P70"/>
    <mergeCell ref="Q70:R70"/>
    <mergeCell ref="S70:Z70"/>
    <mergeCell ref="AA70:AD70"/>
    <mergeCell ref="AE70:AH70"/>
    <mergeCell ref="AI70:AL70"/>
    <mergeCell ref="A75:A76"/>
    <mergeCell ref="A73:A74"/>
    <mergeCell ref="A71:A72"/>
    <mergeCell ref="A69:A70"/>
    <mergeCell ref="A67:A68"/>
    <mergeCell ref="B75:AL75"/>
    <mergeCell ref="B73:AL73"/>
    <mergeCell ref="B71:AL71"/>
    <mergeCell ref="B69:AL69"/>
    <mergeCell ref="B67:AL67"/>
    <mergeCell ref="C76:D76"/>
    <mergeCell ref="E76:L76"/>
    <mergeCell ref="M76:N76"/>
    <mergeCell ref="O76:P76"/>
    <mergeCell ref="Q76:R76"/>
    <mergeCell ref="S76:Z76"/>
    <mergeCell ref="AA76:AD76"/>
    <mergeCell ref="AE76:AH76"/>
    <mergeCell ref="AI76:AL76"/>
    <mergeCell ref="C72:D72"/>
    <mergeCell ref="E72:L72"/>
    <mergeCell ref="M72:N72"/>
    <mergeCell ref="O72:P72"/>
    <mergeCell ref="Q72:R72"/>
  </mergeCells>
  <phoneticPr fontId="2"/>
  <pageMargins left="0.64" right="0.51181102362204722" top="0.69" bottom="0.45" header="0.51181102362204722" footer="0.51181102362204722"/>
  <pageSetup paperSize="9" scale="5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0" zoomScaleNormal="70" workbookViewId="0">
      <selection sqref="A1:AC1048576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26回南区大会U8</vt:lpstr>
      <vt:lpstr>Sheet1</vt:lpstr>
      <vt:lpstr>'26回南区大会U8'!Print_Area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智</dc:creator>
  <cp:lastModifiedBy>新谷大輝</cp:lastModifiedBy>
  <cp:lastPrinted>2018-01-08T10:07:39Z</cp:lastPrinted>
  <dcterms:created xsi:type="dcterms:W3CDTF">2016-11-25T01:43:24Z</dcterms:created>
  <dcterms:modified xsi:type="dcterms:W3CDTF">2018-02-12T08:13:06Z</dcterms:modified>
</cp:coreProperties>
</file>